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egeZone\e-library\No. 15 RPPA\Program Data\"/>
    </mc:Choice>
  </mc:AlternateContent>
  <xr:revisionPtr revIDLastSave="0" documentId="13_ncr:1_{6008955C-1402-49D3-A7B4-2F6A49CDDF49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recent MWT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3" i="2" l="1"/>
  <c r="H73" i="2" s="1"/>
  <c r="D73" i="2"/>
  <c r="F73" i="2"/>
  <c r="G73" i="2"/>
  <c r="H59" i="2"/>
  <c r="J59" i="2"/>
  <c r="H45" i="2"/>
  <c r="J45" i="2"/>
  <c r="H31" i="2"/>
  <c r="J31" i="2"/>
  <c r="H17" i="2"/>
  <c r="J17" i="2"/>
  <c r="D72" i="2"/>
  <c r="E72" i="2" s="1"/>
  <c r="H58" i="2"/>
  <c r="J58" i="2"/>
  <c r="H44" i="2"/>
  <c r="J44" i="2"/>
  <c r="H30" i="2"/>
  <c r="J30" i="2"/>
  <c r="H16" i="2"/>
  <c r="J16" i="2"/>
  <c r="J57" i="2"/>
  <c r="H57" i="2"/>
  <c r="J43" i="2"/>
  <c r="H43" i="2"/>
  <c r="J73" i="2" l="1"/>
  <c r="G72" i="2"/>
  <c r="J72" i="2" s="1"/>
  <c r="F72" i="2"/>
  <c r="J29" i="2"/>
  <c r="H29" i="2"/>
  <c r="J15" i="2"/>
  <c r="D71" i="2"/>
  <c r="G71" i="2" s="1"/>
  <c r="J56" i="2"/>
  <c r="J55" i="2"/>
  <c r="J54" i="2"/>
  <c r="J51" i="2"/>
  <c r="J50" i="2"/>
  <c r="J49" i="2"/>
  <c r="J48" i="2"/>
  <c r="J47" i="2"/>
  <c r="J42" i="2"/>
  <c r="J41" i="2"/>
  <c r="J40" i="2"/>
  <c r="J37" i="2"/>
  <c r="J36" i="2"/>
  <c r="J35" i="2"/>
  <c r="J34" i="2"/>
  <c r="J33" i="2"/>
  <c r="J28" i="2"/>
  <c r="J27" i="2"/>
  <c r="J26" i="2"/>
  <c r="J24" i="2"/>
  <c r="J23" i="2"/>
  <c r="J22" i="2"/>
  <c r="J21" i="2"/>
  <c r="J20" i="2"/>
  <c r="J19" i="2"/>
  <c r="J13" i="2"/>
  <c r="J12" i="2"/>
  <c r="J10" i="2"/>
  <c r="J9" i="2"/>
  <c r="J8" i="2"/>
  <c r="J7" i="2"/>
  <c r="J6" i="2"/>
  <c r="J5" i="2"/>
  <c r="H21" i="2"/>
  <c r="H22" i="2"/>
  <c r="H23" i="2"/>
  <c r="H24" i="2"/>
  <c r="F71" i="2" l="1"/>
  <c r="E71" i="2"/>
  <c r="H72" i="2" s="1"/>
  <c r="E25" i="2"/>
  <c r="J71" i="2" l="1"/>
  <c r="H25" i="2"/>
  <c r="J25" i="2"/>
  <c r="D61" i="2"/>
  <c r="F61" i="2" s="1"/>
  <c r="H6" i="2"/>
  <c r="H20" i="2"/>
  <c r="H34" i="2"/>
  <c r="H48" i="2"/>
  <c r="E61" i="2" l="1"/>
  <c r="G61" i="2"/>
  <c r="J61" i="2" l="1"/>
  <c r="E14" i="2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E53" i="2"/>
  <c r="J53" i="2" s="1"/>
  <c r="E52" i="2"/>
  <c r="J52" i="2" s="1"/>
  <c r="E39" i="2"/>
  <c r="J39" i="2" s="1"/>
  <c r="E38" i="2"/>
  <c r="J38" i="2" s="1"/>
  <c r="E11" i="2"/>
  <c r="J11" i="2" s="1"/>
  <c r="D70" i="2"/>
  <c r="G70" i="2" s="1"/>
  <c r="H56" i="2"/>
  <c r="H42" i="2"/>
  <c r="J14" i="2" l="1"/>
  <c r="H15" i="2"/>
  <c r="E70" i="2"/>
  <c r="F70" i="2"/>
  <c r="E62" i="2"/>
  <c r="H62" i="2" s="1"/>
  <c r="E64" i="2"/>
  <c r="J64" i="2" s="1"/>
  <c r="E65" i="2"/>
  <c r="J65" i="2" s="1"/>
  <c r="E66" i="2"/>
  <c r="J66" i="2" s="1"/>
  <c r="E67" i="2"/>
  <c r="J67" i="2" s="1"/>
  <c r="E68" i="2"/>
  <c r="J68" i="2" s="1"/>
  <c r="E69" i="2"/>
  <c r="J69" i="2" s="1"/>
  <c r="E63" i="2"/>
  <c r="J63" i="2" s="1"/>
  <c r="F62" i="2"/>
  <c r="F63" i="2"/>
  <c r="F64" i="2"/>
  <c r="F65" i="2"/>
  <c r="F66" i="2"/>
  <c r="F67" i="2"/>
  <c r="F68" i="2"/>
  <c r="F69" i="2"/>
  <c r="H28" i="2"/>
  <c r="J70" i="2" l="1"/>
  <c r="H71" i="2"/>
  <c r="J62" i="2"/>
  <c r="H14" i="2"/>
  <c r="H52" i="2" l="1"/>
  <c r="H51" i="2"/>
  <c r="H50" i="2"/>
  <c r="H49" i="2"/>
  <c r="H38" i="2"/>
  <c r="H37" i="2"/>
  <c r="H36" i="2"/>
  <c r="H35" i="2"/>
  <c r="H11" i="2"/>
  <c r="H10" i="2"/>
  <c r="H9" i="2"/>
  <c r="H8" i="2"/>
  <c r="H7" i="2"/>
  <c r="H70" i="2" l="1"/>
  <c r="H55" i="2" l="1"/>
  <c r="H12" i="2"/>
  <c r="H13" i="2"/>
  <c r="H27" i="2"/>
  <c r="H26" i="2"/>
  <c r="H41" i="2"/>
  <c r="H53" i="2"/>
  <c r="H39" i="2"/>
  <c r="H63" i="2" l="1"/>
  <c r="H66" i="2"/>
  <c r="H40" i="2"/>
  <c r="H54" i="2"/>
  <c r="H67" i="2"/>
  <c r="H64" i="2"/>
  <c r="H65" i="2" l="1"/>
  <c r="H68" i="2"/>
  <c r="H69" i="2"/>
</calcChain>
</file>

<file path=xl/sharedStrings.xml><?xml version="1.0" encoding="utf-8"?>
<sst xmlns="http://schemas.openxmlformats.org/spreadsheetml/2006/main" count="78" uniqueCount="26">
  <si>
    <t>Public University</t>
  </si>
  <si>
    <t>FY2016</t>
  </si>
  <si>
    <t>FY2015</t>
  </si>
  <si>
    <t>Community Colleges</t>
  </si>
  <si>
    <t>Private NFP</t>
  </si>
  <si>
    <t>Proprietary</t>
  </si>
  <si>
    <t>FTE</t>
  </si>
  <si>
    <t>T&amp;F</t>
  </si>
  <si>
    <t>T</t>
  </si>
  <si>
    <t>F</t>
  </si>
  <si>
    <t>Overall</t>
  </si>
  <si>
    <t>Mean Weighted Tuition and Fees</t>
  </si>
  <si>
    <t>FY2018</t>
  </si>
  <si>
    <t>FY2017</t>
  </si>
  <si>
    <t>%</t>
  </si>
  <si>
    <t>FY2019</t>
  </si>
  <si>
    <t>FY2020</t>
  </si>
  <si>
    <t>FY2021</t>
  </si>
  <si>
    <t>The overall rate does not include hospital schools</t>
  </si>
  <si>
    <t>FY2022</t>
  </si>
  <si>
    <t>FY2023</t>
  </si>
  <si>
    <t>FY2014</t>
  </si>
  <si>
    <t>Fees as a percent of total T &amp;F</t>
  </si>
  <si>
    <t>FY2024</t>
  </si>
  <si>
    <t>FY2025</t>
  </si>
  <si>
    <t>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</si>
</sst>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165" fontId="0" fillId="0" borderId="0" xfId="1" applyNumberFormat="1" applyFont="1"/>
    <xf numFmtId="166" fontId="0" fillId="0" borderId="0" xfId="2" applyNumberFormat="1" applyFont="1"/>
    <xf numFmtId="165" fontId="3" fillId="0" borderId="0" xfId="1" applyNumberFormat="1" applyFont="1" applyBorder="1"/>
    <xf numFmtId="37" fontId="2" fillId="0" borderId="0" xfId="0" applyNumberFormat="1" applyFont="1" applyBorder="1"/>
    <xf numFmtId="165" fontId="0" fillId="0" borderId="0" xfId="0" applyNumberFormat="1" applyFont="1"/>
    <xf numFmtId="166" fontId="1" fillId="0" borderId="0" xfId="2" applyNumberFormat="1" applyFont="1"/>
    <xf numFmtId="164" fontId="0" fillId="0" borderId="0" xfId="3" applyNumberFormat="1" applyFont="1"/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37" fontId="0" fillId="0" borderId="0" xfId="0" applyNumberFormat="1" applyAlignment="1">
      <alignment horizontal="right"/>
    </xf>
    <xf numFmtId="5" fontId="0" fillId="0" borderId="0" xfId="0" applyNumberFormat="1"/>
    <xf numFmtId="166" fontId="0" fillId="0" borderId="0" xfId="0" applyNumberFormat="1"/>
    <xf numFmtId="165" fontId="0" fillId="0" borderId="0" xfId="1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5" fontId="4" fillId="0" borderId="0" xfId="1" applyNumberFormat="1" applyFont="1"/>
    <xf numFmtId="166" fontId="4" fillId="0" borderId="0" xfId="2" applyNumberFormat="1" applyFont="1"/>
    <xf numFmtId="164" fontId="4" fillId="0" borderId="0" xfId="3" applyNumberFormat="1" applyFont="1"/>
    <xf numFmtId="0" fontId="0" fillId="0" borderId="0" xfId="0" applyFont="1"/>
    <xf numFmtId="9" fontId="0" fillId="0" borderId="0" xfId="3" applyFont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88"/>
  <sheetViews>
    <sheetView tabSelected="1" workbookViewId="0"/>
  </sheetViews>
  <sheetFormatPr defaultRowHeight="14.5" x14ac:dyDescent="0.35"/>
  <cols>
    <col min="1" max="1" width="3.54296875" customWidth="1"/>
    <col min="2" max="2" width="22.54296875" customWidth="1"/>
    <col min="4" max="7" width="12.08984375" customWidth="1"/>
  </cols>
  <sheetData>
    <row r="1" spans="2:12" x14ac:dyDescent="0.35">
      <c r="B1" t="s">
        <v>11</v>
      </c>
    </row>
    <row r="3" spans="2:12" x14ac:dyDescent="0.35">
      <c r="D3" s="11" t="s">
        <v>6</v>
      </c>
      <c r="E3" s="11" t="s">
        <v>7</v>
      </c>
      <c r="F3" s="11" t="s">
        <v>8</v>
      </c>
      <c r="G3" s="11" t="s">
        <v>9</v>
      </c>
      <c r="H3" s="11" t="s">
        <v>14</v>
      </c>
      <c r="I3" s="10"/>
      <c r="J3" s="10" t="s">
        <v>22</v>
      </c>
      <c r="K3" s="10"/>
      <c r="L3" s="10"/>
    </row>
    <row r="4" spans="2:12" x14ac:dyDescent="0.35">
      <c r="D4" s="11"/>
      <c r="E4" s="11"/>
      <c r="F4" s="11"/>
      <c r="G4" s="11"/>
      <c r="H4" s="11"/>
      <c r="I4" s="10"/>
      <c r="J4" s="10"/>
      <c r="K4" s="10"/>
      <c r="L4" s="10"/>
    </row>
    <row r="5" spans="2:12" x14ac:dyDescent="0.35">
      <c r="B5" t="s">
        <v>0</v>
      </c>
      <c r="C5" t="s">
        <v>21</v>
      </c>
      <c r="D5" s="2">
        <v>136766</v>
      </c>
      <c r="E5" s="3">
        <v>13382</v>
      </c>
      <c r="F5" s="3">
        <v>10100</v>
      </c>
      <c r="G5" s="3">
        <v>3282</v>
      </c>
      <c r="H5" s="8"/>
      <c r="I5" s="10"/>
      <c r="J5" s="22">
        <f>+G5/E5</f>
        <v>0.24525481990733822</v>
      </c>
      <c r="K5" s="10"/>
      <c r="L5" s="10"/>
    </row>
    <row r="6" spans="2:12" x14ac:dyDescent="0.35">
      <c r="C6" t="s">
        <v>2</v>
      </c>
      <c r="D6" s="2">
        <v>133043.76822588849</v>
      </c>
      <c r="E6" s="3">
        <v>13983.907561854159</v>
      </c>
      <c r="F6" s="3">
        <v>10568.83544328895</v>
      </c>
      <c r="G6" s="3">
        <v>3415.0721185652142</v>
      </c>
      <c r="H6" s="8">
        <f>+(E6-E5)/E5</f>
        <v>4.4978894175322012E-2</v>
      </c>
      <c r="I6" s="10"/>
      <c r="J6" s="22">
        <f t="shared" ref="J6:J17" si="0">+G6/E6</f>
        <v>0.24421443744958521</v>
      </c>
      <c r="K6" s="10"/>
      <c r="L6" s="10"/>
    </row>
    <row r="7" spans="2:12" x14ac:dyDescent="0.35">
      <c r="C7" t="s">
        <v>1</v>
      </c>
      <c r="D7" s="2">
        <v>131396</v>
      </c>
      <c r="E7" s="3">
        <v>14535.143129516915</v>
      </c>
      <c r="F7" s="3">
        <v>10933.036470172985</v>
      </c>
      <c r="G7" s="3">
        <v>3602.1066593439346</v>
      </c>
      <c r="H7" s="8">
        <f>+(E7-E6)/E6</f>
        <v>3.9419279999135387E-2</v>
      </c>
      <c r="I7" s="10"/>
      <c r="J7" s="22">
        <f t="shared" si="0"/>
        <v>0.24782051523311369</v>
      </c>
      <c r="K7" s="10"/>
      <c r="L7" s="10"/>
    </row>
    <row r="8" spans="2:12" x14ac:dyDescent="0.35">
      <c r="C8" t="s">
        <v>13</v>
      </c>
      <c r="D8" s="2">
        <v>130843.99999999997</v>
      </c>
      <c r="E8" s="3">
        <v>14903</v>
      </c>
      <c r="F8" s="3">
        <v>11183</v>
      </c>
      <c r="G8" s="3">
        <v>3720</v>
      </c>
      <c r="H8" s="8">
        <f t="shared" ref="H8:H17" si="1">+(E8-E7)/E7</f>
        <v>2.5308101007692724E-2</v>
      </c>
      <c r="I8" s="10"/>
      <c r="J8" s="22">
        <f t="shared" si="0"/>
        <v>0.2496141716432933</v>
      </c>
      <c r="K8" s="10"/>
      <c r="L8" s="10"/>
    </row>
    <row r="9" spans="2:12" x14ac:dyDescent="0.35">
      <c r="C9" t="s">
        <v>12</v>
      </c>
      <c r="D9" s="2">
        <v>127583</v>
      </c>
      <c r="E9" s="3">
        <v>15182</v>
      </c>
      <c r="F9" s="3">
        <v>11410</v>
      </c>
      <c r="G9" s="3">
        <v>3772</v>
      </c>
      <c r="H9" s="8">
        <f t="shared" si="1"/>
        <v>1.8721062873246996E-2</v>
      </c>
      <c r="I9" s="10"/>
      <c r="J9" s="22">
        <f t="shared" si="0"/>
        <v>0.24845211434593598</v>
      </c>
      <c r="K9" s="10"/>
      <c r="L9" s="10"/>
    </row>
    <row r="10" spans="2:12" x14ac:dyDescent="0.35">
      <c r="C10" t="s">
        <v>15</v>
      </c>
      <c r="D10" s="2">
        <v>124772</v>
      </c>
      <c r="E10" s="3">
        <v>15592</v>
      </c>
      <c r="F10" s="3">
        <v>11628</v>
      </c>
      <c r="G10" s="3">
        <v>3964</v>
      </c>
      <c r="H10" s="8">
        <f t="shared" si="1"/>
        <v>2.7005664602819127E-2</v>
      </c>
      <c r="I10" s="10"/>
      <c r="J10" s="22">
        <f t="shared" si="0"/>
        <v>0.25423293996921498</v>
      </c>
      <c r="K10" s="10"/>
      <c r="L10" s="10"/>
    </row>
    <row r="11" spans="2:12" x14ac:dyDescent="0.35">
      <c r="C11" t="s">
        <v>16</v>
      </c>
      <c r="D11" s="2">
        <v>122498</v>
      </c>
      <c r="E11" s="3">
        <f>+F11+G11</f>
        <v>15936</v>
      </c>
      <c r="F11" s="3">
        <v>11760</v>
      </c>
      <c r="G11" s="3">
        <v>4176</v>
      </c>
      <c r="H11" s="8">
        <f t="shared" si="1"/>
        <v>2.2062596203181118E-2</v>
      </c>
      <c r="J11" s="22">
        <f t="shared" si="0"/>
        <v>0.26204819277108432</v>
      </c>
    </row>
    <row r="12" spans="2:12" x14ac:dyDescent="0.35">
      <c r="C12" t="s">
        <v>17</v>
      </c>
      <c r="D12" s="2">
        <v>120710</v>
      </c>
      <c r="E12" s="3">
        <v>16333</v>
      </c>
      <c r="F12" s="3">
        <v>11953</v>
      </c>
      <c r="G12" s="3">
        <v>4380</v>
      </c>
      <c r="H12" s="8">
        <f t="shared" si="1"/>
        <v>2.4912148594377511E-2</v>
      </c>
      <c r="J12" s="22">
        <f t="shared" si="0"/>
        <v>0.26816873813751302</v>
      </c>
    </row>
    <row r="13" spans="2:12" x14ac:dyDescent="0.35">
      <c r="C13" t="s">
        <v>19</v>
      </c>
      <c r="D13" s="12">
        <v>119518</v>
      </c>
      <c r="E13" s="3">
        <v>16539</v>
      </c>
      <c r="F13" s="3">
        <v>12039</v>
      </c>
      <c r="G13" s="3">
        <v>4499</v>
      </c>
      <c r="H13" s="8">
        <f t="shared" si="1"/>
        <v>1.2612502295965224E-2</v>
      </c>
      <c r="J13" s="22">
        <f t="shared" si="0"/>
        <v>0.27202370155390287</v>
      </c>
    </row>
    <row r="14" spans="2:12" x14ac:dyDescent="0.35">
      <c r="C14" t="s">
        <v>20</v>
      </c>
      <c r="D14" s="12">
        <v>117827</v>
      </c>
      <c r="E14" s="3">
        <f>+F14+G14</f>
        <v>16492</v>
      </c>
      <c r="F14" s="3">
        <v>12235</v>
      </c>
      <c r="G14" s="3">
        <v>4257</v>
      </c>
      <c r="H14" s="8">
        <f t="shared" si="1"/>
        <v>-2.8417679424390832E-3</v>
      </c>
      <c r="J14" s="22">
        <f t="shared" si="0"/>
        <v>0.25812515158864902</v>
      </c>
    </row>
    <row r="15" spans="2:12" x14ac:dyDescent="0.35">
      <c r="C15" t="s">
        <v>23</v>
      </c>
      <c r="D15" s="12">
        <v>115819.99999999999</v>
      </c>
      <c r="E15" s="3">
        <v>16817.156638466859</v>
      </c>
      <c r="F15" s="3">
        <v>12443.690259292538</v>
      </c>
      <c r="G15" s="3">
        <v>4373.4663791743214</v>
      </c>
      <c r="H15" s="8">
        <f t="shared" si="1"/>
        <v>1.9716022220886403E-2</v>
      </c>
      <c r="J15" s="22">
        <f t="shared" si="0"/>
        <v>0.26005979923922679</v>
      </c>
    </row>
    <row r="16" spans="2:12" x14ac:dyDescent="0.35">
      <c r="C16" t="s">
        <v>24</v>
      </c>
      <c r="D16" s="12">
        <v>117178</v>
      </c>
      <c r="E16" s="3">
        <v>17339</v>
      </c>
      <c r="F16" s="3">
        <v>12644</v>
      </c>
      <c r="G16" s="3">
        <v>4695</v>
      </c>
      <c r="H16" s="8">
        <f t="shared" si="1"/>
        <v>3.1030415708889744E-2</v>
      </c>
      <c r="J16" s="22">
        <f t="shared" si="0"/>
        <v>0.27077686141069268</v>
      </c>
    </row>
    <row r="17" spans="2:10" x14ac:dyDescent="0.35">
      <c r="C17" t="s">
        <v>25</v>
      </c>
      <c r="D17" s="12">
        <v>119942</v>
      </c>
      <c r="E17" s="3">
        <v>17832</v>
      </c>
      <c r="F17" s="3">
        <v>12987</v>
      </c>
      <c r="G17" s="3">
        <v>4845</v>
      </c>
      <c r="H17" s="8">
        <f t="shared" si="1"/>
        <v>2.8433012284445471E-2</v>
      </c>
      <c r="J17" s="22">
        <f t="shared" si="0"/>
        <v>0.27170255720053837</v>
      </c>
    </row>
    <row r="18" spans="2:10" x14ac:dyDescent="0.35">
      <c r="D18" s="2"/>
      <c r="E18" s="3"/>
      <c r="F18" s="3"/>
      <c r="G18" s="3"/>
    </row>
    <row r="19" spans="2:10" x14ac:dyDescent="0.35">
      <c r="B19" t="s">
        <v>3</v>
      </c>
      <c r="C19" s="21" t="s">
        <v>21</v>
      </c>
      <c r="D19" s="2">
        <v>210413</v>
      </c>
      <c r="E19" s="3">
        <v>3626</v>
      </c>
      <c r="F19" s="3">
        <v>3186</v>
      </c>
      <c r="G19" s="3">
        <v>440</v>
      </c>
      <c r="H19" s="21"/>
      <c r="J19" s="22">
        <f t="shared" ref="J19:J28" si="2">+G19/E19</f>
        <v>0.12134583563154992</v>
      </c>
    </row>
    <row r="20" spans="2:10" x14ac:dyDescent="0.35">
      <c r="C20" s="21" t="s">
        <v>2</v>
      </c>
      <c r="D20" s="2">
        <v>204722</v>
      </c>
      <c r="E20" s="3">
        <v>3809</v>
      </c>
      <c r="F20" s="3">
        <v>3331</v>
      </c>
      <c r="G20" s="3">
        <v>478</v>
      </c>
      <c r="H20" s="8">
        <f>+(E20-E19)/E19</f>
        <v>5.0468836183121896E-2</v>
      </c>
      <c r="I20" s="14"/>
      <c r="J20" s="22">
        <f t="shared" si="2"/>
        <v>0.12549225518508794</v>
      </c>
    </row>
    <row r="21" spans="2:10" x14ac:dyDescent="0.35">
      <c r="C21" s="21" t="s">
        <v>1</v>
      </c>
      <c r="D21" s="2">
        <v>184437</v>
      </c>
      <c r="E21" s="3">
        <v>3980</v>
      </c>
      <c r="F21" s="3">
        <v>3550</v>
      </c>
      <c r="G21" s="3">
        <v>431</v>
      </c>
      <c r="H21" s="8">
        <f>+(E21-E20)/E20</f>
        <v>4.4893672880021003E-2</v>
      </c>
      <c r="J21" s="22">
        <f t="shared" si="2"/>
        <v>0.10829145728643216</v>
      </c>
    </row>
    <row r="22" spans="2:10" x14ac:dyDescent="0.35">
      <c r="C22" s="21" t="s">
        <v>13</v>
      </c>
      <c r="D22" s="2">
        <v>176374</v>
      </c>
      <c r="E22" s="3">
        <v>4157</v>
      </c>
      <c r="F22" s="3">
        <v>3698</v>
      </c>
      <c r="G22" s="3">
        <v>459</v>
      </c>
      <c r="H22" s="8">
        <f>+(E22-E21)/E21</f>
        <v>4.4472361809045229E-2</v>
      </c>
      <c r="J22" s="22">
        <f t="shared" si="2"/>
        <v>0.11041616550396921</v>
      </c>
    </row>
    <row r="23" spans="2:10" x14ac:dyDescent="0.35">
      <c r="C23" s="21" t="s">
        <v>12</v>
      </c>
      <c r="D23" s="2">
        <v>170293</v>
      </c>
      <c r="E23" s="3">
        <v>4356</v>
      </c>
      <c r="F23" s="3">
        <v>3862</v>
      </c>
      <c r="G23" s="3">
        <v>494</v>
      </c>
      <c r="H23" s="8">
        <f t="shared" ref="H23:H25" si="3">+(E23-E22)/E22</f>
        <v>4.7871060861197981E-2</v>
      </c>
      <c r="J23" s="22">
        <f t="shared" si="2"/>
        <v>0.11340679522497704</v>
      </c>
    </row>
    <row r="24" spans="2:10" x14ac:dyDescent="0.35">
      <c r="C24" s="21" t="s">
        <v>15</v>
      </c>
      <c r="D24" s="2">
        <v>163041</v>
      </c>
      <c r="E24" s="3">
        <v>4444</v>
      </c>
      <c r="F24" s="3">
        <v>3942</v>
      </c>
      <c r="G24" s="3">
        <v>502</v>
      </c>
      <c r="H24" s="8">
        <f t="shared" si="3"/>
        <v>2.0202020202020204E-2</v>
      </c>
      <c r="J24" s="22">
        <f t="shared" si="2"/>
        <v>0.11296129612961296</v>
      </c>
    </row>
    <row r="25" spans="2:10" x14ac:dyDescent="0.35">
      <c r="C25" s="21" t="s">
        <v>16</v>
      </c>
      <c r="D25" s="2">
        <v>163041</v>
      </c>
      <c r="E25" s="3">
        <f>+F25+G25</f>
        <v>4528</v>
      </c>
      <c r="F25" s="3">
        <v>4012</v>
      </c>
      <c r="G25" s="3">
        <v>516</v>
      </c>
      <c r="H25" s="8">
        <f t="shared" si="3"/>
        <v>1.8901890189018902E-2</v>
      </c>
      <c r="J25" s="22">
        <f t="shared" si="2"/>
        <v>0.11395759717314488</v>
      </c>
    </row>
    <row r="26" spans="2:10" x14ac:dyDescent="0.35">
      <c r="C26" s="21" t="s">
        <v>17</v>
      </c>
      <c r="D26" s="2">
        <v>157615</v>
      </c>
      <c r="E26" s="3">
        <v>4599</v>
      </c>
      <c r="F26" s="3">
        <v>4075</v>
      </c>
      <c r="G26" s="3">
        <v>524</v>
      </c>
      <c r="H26" s="8">
        <f t="shared" ref="H26:H28" si="4">+(E26-E25)/E25</f>
        <v>1.5680212014134276E-2</v>
      </c>
      <c r="J26" s="22">
        <f t="shared" si="2"/>
        <v>0.11393781256794955</v>
      </c>
    </row>
    <row r="27" spans="2:10" x14ac:dyDescent="0.35">
      <c r="C27" s="17" t="s">
        <v>19</v>
      </c>
      <c r="D27" s="18">
        <v>138139</v>
      </c>
      <c r="E27" s="19">
        <v>4798</v>
      </c>
      <c r="F27" s="19">
        <v>4281</v>
      </c>
      <c r="G27" s="19">
        <v>517</v>
      </c>
      <c r="H27" s="20">
        <f t="shared" si="4"/>
        <v>4.3270276146988473E-2</v>
      </c>
      <c r="J27" s="22">
        <f t="shared" si="2"/>
        <v>0.10775323051271363</v>
      </c>
    </row>
    <row r="28" spans="2:10" x14ac:dyDescent="0.35">
      <c r="C28" t="s">
        <v>20</v>
      </c>
      <c r="D28" s="12">
        <v>131833</v>
      </c>
      <c r="E28" s="3">
        <v>4895</v>
      </c>
      <c r="F28" s="3">
        <v>4360.1000000000004</v>
      </c>
      <c r="G28" s="3">
        <v>534</v>
      </c>
      <c r="H28" s="8">
        <f t="shared" si="4"/>
        <v>2.0216756982075864E-2</v>
      </c>
      <c r="I28" s="14"/>
      <c r="J28" s="22">
        <f t="shared" si="2"/>
        <v>0.10909090909090909</v>
      </c>
    </row>
    <row r="29" spans="2:10" x14ac:dyDescent="0.35">
      <c r="C29" t="s">
        <v>23</v>
      </c>
      <c r="D29" s="12">
        <v>132805</v>
      </c>
      <c r="E29" s="3">
        <v>4955</v>
      </c>
      <c r="F29" s="3">
        <v>4410</v>
      </c>
      <c r="G29" s="3">
        <v>545</v>
      </c>
      <c r="H29" s="8">
        <f t="shared" ref="H29:H31" si="5">+(E29-E28)/E28</f>
        <v>1.2257405515832482E-2</v>
      </c>
      <c r="I29" s="14"/>
      <c r="J29" s="22">
        <f t="shared" ref="J29:J31" si="6">+G29/E29</f>
        <v>0.1099899091826438</v>
      </c>
    </row>
    <row r="30" spans="2:10" x14ac:dyDescent="0.35">
      <c r="C30" s="17" t="s">
        <v>24</v>
      </c>
      <c r="D30" s="12">
        <v>139766</v>
      </c>
      <c r="E30" s="3">
        <v>5097</v>
      </c>
      <c r="F30" s="3">
        <v>4539</v>
      </c>
      <c r="G30" s="3">
        <v>558</v>
      </c>
      <c r="H30" s="8">
        <f t="shared" si="5"/>
        <v>2.8657921291624623E-2</v>
      </c>
      <c r="I30" s="14"/>
      <c r="J30" s="22">
        <f t="shared" si="6"/>
        <v>0.10947616244849911</v>
      </c>
    </row>
    <row r="31" spans="2:10" x14ac:dyDescent="0.35">
      <c r="C31" s="17" t="s">
        <v>25</v>
      </c>
      <c r="D31" s="12">
        <v>149471</v>
      </c>
      <c r="E31" s="3">
        <v>5222</v>
      </c>
      <c r="F31" s="3">
        <v>4648</v>
      </c>
      <c r="G31" s="3">
        <v>574</v>
      </c>
      <c r="H31" s="8">
        <f t="shared" si="5"/>
        <v>2.4524229939179909E-2</v>
      </c>
      <c r="I31" s="14"/>
      <c r="J31" s="22">
        <f t="shared" si="6"/>
        <v>0.10991957104557641</v>
      </c>
    </row>
    <row r="32" spans="2:10" x14ac:dyDescent="0.35">
      <c r="D32" s="2"/>
      <c r="E32" s="3"/>
      <c r="F32" s="3"/>
      <c r="G32" s="3"/>
    </row>
    <row r="33" spans="2:18" x14ac:dyDescent="0.35">
      <c r="B33" t="s">
        <v>4</v>
      </c>
      <c r="C33" t="s">
        <v>21</v>
      </c>
      <c r="D33" s="2">
        <v>122544</v>
      </c>
      <c r="E33" s="3">
        <v>31333</v>
      </c>
      <c r="F33" s="3">
        <v>30591</v>
      </c>
      <c r="G33" s="3">
        <v>792</v>
      </c>
      <c r="J33" s="22">
        <f t="shared" ref="J33:J42" si="7">+G33/E33</f>
        <v>2.5276864647496251E-2</v>
      </c>
    </row>
    <row r="34" spans="2:18" x14ac:dyDescent="0.35">
      <c r="C34" t="s">
        <v>2</v>
      </c>
      <c r="D34" s="2">
        <v>121889</v>
      </c>
      <c r="E34" s="3">
        <v>33056</v>
      </c>
      <c r="F34" s="3">
        <v>32147</v>
      </c>
      <c r="G34" s="3">
        <v>909</v>
      </c>
      <c r="H34" s="8">
        <f>+(E34-E33)/E33</f>
        <v>5.4989946701560655E-2</v>
      </c>
      <c r="J34" s="22">
        <f t="shared" si="7"/>
        <v>2.7498789932236204E-2</v>
      </c>
    </row>
    <row r="35" spans="2:18" x14ac:dyDescent="0.35">
      <c r="C35" t="s">
        <v>1</v>
      </c>
      <c r="D35" s="2">
        <v>123870</v>
      </c>
      <c r="E35" s="3">
        <v>34137</v>
      </c>
      <c r="F35" s="3">
        <v>33186</v>
      </c>
      <c r="G35" s="3">
        <v>951</v>
      </c>
      <c r="H35" s="8">
        <f>+(E35-E34)/E34</f>
        <v>3.2702081316553729E-2</v>
      </c>
      <c r="J35" s="22">
        <f t="shared" si="7"/>
        <v>2.7858335530362949E-2</v>
      </c>
    </row>
    <row r="36" spans="2:18" x14ac:dyDescent="0.35">
      <c r="C36" t="s">
        <v>13</v>
      </c>
      <c r="D36" s="2">
        <v>123379</v>
      </c>
      <c r="E36" s="3">
        <v>35471</v>
      </c>
      <c r="F36" s="3">
        <v>34743</v>
      </c>
      <c r="G36" s="3">
        <v>728</v>
      </c>
      <c r="H36" s="8">
        <f t="shared" ref="H36:H42" si="8">+(E36-E35)/E35</f>
        <v>3.9077833435861381E-2</v>
      </c>
      <c r="J36" s="22">
        <f t="shared" si="7"/>
        <v>2.0523808181331229E-2</v>
      </c>
    </row>
    <row r="37" spans="2:18" x14ac:dyDescent="0.35">
      <c r="C37" t="s">
        <v>12</v>
      </c>
      <c r="D37" s="2">
        <v>121881</v>
      </c>
      <c r="E37" s="3">
        <v>36747</v>
      </c>
      <c r="F37" s="3">
        <v>36014</v>
      </c>
      <c r="G37" s="3">
        <v>733</v>
      </c>
      <c r="H37" s="8">
        <f t="shared" si="8"/>
        <v>3.5973048405739901E-2</v>
      </c>
      <c r="J37" s="22">
        <f t="shared" si="7"/>
        <v>1.994720657468637E-2</v>
      </c>
    </row>
    <row r="38" spans="2:18" x14ac:dyDescent="0.35">
      <c r="C38" t="s">
        <v>15</v>
      </c>
      <c r="D38" s="2">
        <v>119944</v>
      </c>
      <c r="E38" s="3">
        <f>+F38+G38</f>
        <v>38019</v>
      </c>
      <c r="F38" s="3">
        <v>37216</v>
      </c>
      <c r="G38" s="3">
        <v>803</v>
      </c>
      <c r="H38" s="8">
        <f t="shared" si="8"/>
        <v>3.4615070618009634E-2</v>
      </c>
      <c r="J38" s="22">
        <f t="shared" si="7"/>
        <v>2.1121018438149345E-2</v>
      </c>
    </row>
    <row r="39" spans="2:18" x14ac:dyDescent="0.35">
      <c r="C39" t="s">
        <v>16</v>
      </c>
      <c r="D39" s="2">
        <v>118035</v>
      </c>
      <c r="E39" s="3">
        <f>+F39+G39</f>
        <v>39417</v>
      </c>
      <c r="F39" s="3">
        <v>38607</v>
      </c>
      <c r="G39" s="3">
        <v>810</v>
      </c>
      <c r="H39" s="8">
        <f t="shared" si="8"/>
        <v>3.6771088140140455E-2</v>
      </c>
      <c r="J39" s="22">
        <f t="shared" si="7"/>
        <v>2.0549509095060509E-2</v>
      </c>
    </row>
    <row r="40" spans="2:18" x14ac:dyDescent="0.35">
      <c r="C40" t="s">
        <v>17</v>
      </c>
      <c r="D40" s="2">
        <v>117509</v>
      </c>
      <c r="E40" s="3">
        <v>40380</v>
      </c>
      <c r="F40" s="3">
        <v>39524</v>
      </c>
      <c r="G40" s="3">
        <v>856</v>
      </c>
      <c r="H40" s="8">
        <f t="shared" si="8"/>
        <v>2.4431083035238603E-2</v>
      </c>
      <c r="J40" s="22">
        <f t="shared" si="7"/>
        <v>2.119861317483903E-2</v>
      </c>
    </row>
    <row r="41" spans="2:18" x14ac:dyDescent="0.35">
      <c r="C41" t="s">
        <v>19</v>
      </c>
      <c r="D41" s="2">
        <v>116246</v>
      </c>
      <c r="E41" s="3">
        <v>41423</v>
      </c>
      <c r="F41" s="3">
        <v>40568</v>
      </c>
      <c r="G41" s="3">
        <v>855</v>
      </c>
      <c r="H41" s="8">
        <f t="shared" si="8"/>
        <v>2.5829618623080731E-2</v>
      </c>
      <c r="J41" s="22">
        <f t="shared" si="7"/>
        <v>2.0640706853680323E-2</v>
      </c>
    </row>
    <row r="42" spans="2:18" x14ac:dyDescent="0.35">
      <c r="C42" t="s">
        <v>20</v>
      </c>
      <c r="D42" s="16">
        <v>113584</v>
      </c>
      <c r="E42" s="3">
        <v>42897</v>
      </c>
      <c r="F42" s="3">
        <v>41954</v>
      </c>
      <c r="G42" s="3">
        <v>946</v>
      </c>
      <c r="H42" s="8">
        <f t="shared" si="8"/>
        <v>3.5584095792192745E-2</v>
      </c>
      <c r="I42" s="14"/>
      <c r="J42" s="22">
        <f t="shared" si="7"/>
        <v>2.205282420682099E-2</v>
      </c>
    </row>
    <row r="43" spans="2:18" x14ac:dyDescent="0.35">
      <c r="C43" t="s">
        <v>23</v>
      </c>
      <c r="D43" s="16">
        <v>111585</v>
      </c>
      <c r="E43" s="3">
        <v>44287</v>
      </c>
      <c r="F43" s="3">
        <v>43266</v>
      </c>
      <c r="G43" s="3">
        <v>1022</v>
      </c>
      <c r="H43" s="8">
        <f t="shared" ref="H43:H44" si="9">+(E43-E42)/E42</f>
        <v>3.2403198358859596E-2</v>
      </c>
      <c r="I43" s="14"/>
      <c r="J43" s="22">
        <f t="shared" ref="J43:J44" si="10">+G43/E43</f>
        <v>2.3076749384695283E-2</v>
      </c>
    </row>
    <row r="44" spans="2:18" x14ac:dyDescent="0.35">
      <c r="C44" t="s">
        <v>24</v>
      </c>
      <c r="D44" s="16">
        <v>112283</v>
      </c>
      <c r="E44" s="3">
        <v>45586</v>
      </c>
      <c r="F44" s="3">
        <v>44510</v>
      </c>
      <c r="G44" s="3">
        <v>1076</v>
      </c>
      <c r="H44" s="8">
        <f t="shared" si="9"/>
        <v>2.9331406507553007E-2</v>
      </c>
      <c r="I44" s="14"/>
      <c r="J44" s="22">
        <f t="shared" si="10"/>
        <v>2.360373798973369E-2</v>
      </c>
    </row>
    <row r="45" spans="2:18" x14ac:dyDescent="0.35">
      <c r="C45" t="s">
        <v>25</v>
      </c>
      <c r="D45" s="16">
        <v>114794</v>
      </c>
      <c r="E45" s="3">
        <v>47240.162741945394</v>
      </c>
      <c r="F45" s="3">
        <v>46134.597903652437</v>
      </c>
      <c r="G45" s="3">
        <v>1106</v>
      </c>
      <c r="H45" s="8">
        <f t="shared" ref="H45" si="11">+(E45-E44)/E44</f>
        <v>3.6286639361764454E-2</v>
      </c>
      <c r="I45" s="14"/>
      <c r="J45" s="22">
        <f t="shared" ref="J45" si="12">+G45/E45</f>
        <v>2.3412281749359061E-2</v>
      </c>
    </row>
    <row r="46" spans="2:18" x14ac:dyDescent="0.35">
      <c r="D46" s="2"/>
      <c r="E46" s="3"/>
      <c r="F46" s="3"/>
      <c r="G46" s="3"/>
      <c r="O46" s="15"/>
      <c r="P46" s="13"/>
      <c r="Q46" s="13"/>
      <c r="R46" s="13"/>
    </row>
    <row r="47" spans="2:18" x14ac:dyDescent="0.35">
      <c r="B47" t="s">
        <v>5</v>
      </c>
      <c r="C47" t="s">
        <v>21</v>
      </c>
      <c r="D47" s="2">
        <v>24164</v>
      </c>
      <c r="E47" s="3">
        <v>19257</v>
      </c>
      <c r="F47" s="3">
        <v>19007</v>
      </c>
      <c r="G47" s="3">
        <v>250</v>
      </c>
      <c r="J47" s="22">
        <f t="shared" ref="J47:J56" si="13">+G47/E47</f>
        <v>1.2982292153502623E-2</v>
      </c>
      <c r="O47" s="15"/>
      <c r="P47" s="13"/>
      <c r="Q47" s="13"/>
      <c r="R47" s="13"/>
    </row>
    <row r="48" spans="2:18" x14ac:dyDescent="0.35">
      <c r="C48" t="s">
        <v>2</v>
      </c>
      <c r="D48" s="2">
        <v>20410</v>
      </c>
      <c r="E48" s="3">
        <v>19768</v>
      </c>
      <c r="F48" s="3">
        <v>19605</v>
      </c>
      <c r="G48" s="3">
        <v>163</v>
      </c>
      <c r="H48" s="8">
        <f>+(E48-E47)/E47</f>
        <v>2.6535805161759362E-2</v>
      </c>
      <c r="J48" s="22">
        <f t="shared" si="13"/>
        <v>8.245649534601376E-3</v>
      </c>
    </row>
    <row r="49" spans="2:10" x14ac:dyDescent="0.35">
      <c r="C49" t="s">
        <v>1</v>
      </c>
      <c r="D49" s="2">
        <v>25259</v>
      </c>
      <c r="E49" s="3">
        <v>20480</v>
      </c>
      <c r="F49" s="3">
        <v>20255</v>
      </c>
      <c r="G49" s="3">
        <v>225</v>
      </c>
      <c r="H49" s="8">
        <f>+(E49-E48)/E48</f>
        <v>3.6017806556050184E-2</v>
      </c>
      <c r="J49" s="22">
        <f t="shared" si="13"/>
        <v>1.0986328125E-2</v>
      </c>
    </row>
    <row r="50" spans="2:10" x14ac:dyDescent="0.35">
      <c r="C50" t="s">
        <v>13</v>
      </c>
      <c r="D50" s="2">
        <v>23968</v>
      </c>
      <c r="E50" s="3">
        <v>20389</v>
      </c>
      <c r="F50" s="3">
        <v>20090</v>
      </c>
      <c r="G50" s="3">
        <v>299</v>
      </c>
      <c r="H50" s="8">
        <f t="shared" ref="H50:H56" si="14">+(E50-E49)/E49</f>
        <v>-4.4433593749999998E-3</v>
      </c>
      <c r="J50" s="22">
        <f t="shared" si="13"/>
        <v>1.4664770219235863E-2</v>
      </c>
    </row>
    <row r="51" spans="2:10" x14ac:dyDescent="0.35">
      <c r="C51" t="s">
        <v>12</v>
      </c>
      <c r="D51" s="2">
        <v>22745</v>
      </c>
      <c r="E51" s="3">
        <v>19750</v>
      </c>
      <c r="F51" s="3">
        <v>19394</v>
      </c>
      <c r="G51" s="3">
        <v>356</v>
      </c>
      <c r="H51" s="8">
        <f t="shared" si="14"/>
        <v>-3.1340428662514103E-2</v>
      </c>
      <c r="I51" s="5"/>
      <c r="J51" s="22">
        <f t="shared" si="13"/>
        <v>1.8025316455696203E-2</v>
      </c>
    </row>
    <row r="52" spans="2:10" x14ac:dyDescent="0.35">
      <c r="C52" t="s">
        <v>15</v>
      </c>
      <c r="D52" s="2">
        <v>20085</v>
      </c>
      <c r="E52" s="3">
        <f>+F52+G52</f>
        <v>19749</v>
      </c>
      <c r="F52" s="3">
        <v>19390</v>
      </c>
      <c r="G52" s="3">
        <v>359</v>
      </c>
      <c r="H52" s="8">
        <f t="shared" si="14"/>
        <v>-5.0632911392405066E-5</v>
      </c>
      <c r="I52" s="1"/>
      <c r="J52" s="22">
        <f t="shared" si="13"/>
        <v>1.8178135601802623E-2</v>
      </c>
    </row>
    <row r="53" spans="2:10" x14ac:dyDescent="0.35">
      <c r="C53" t="s">
        <v>16</v>
      </c>
      <c r="D53" s="2">
        <v>17167</v>
      </c>
      <c r="E53" s="3">
        <f>+F53+G53</f>
        <v>19655</v>
      </c>
      <c r="F53" s="3">
        <v>19268</v>
      </c>
      <c r="G53" s="3">
        <v>387</v>
      </c>
      <c r="H53" s="8">
        <f t="shared" si="14"/>
        <v>-4.7597346701098789E-3</v>
      </c>
      <c r="I53" s="4"/>
      <c r="J53" s="22">
        <f t="shared" si="13"/>
        <v>1.9689646400407022E-2</v>
      </c>
    </row>
    <row r="54" spans="2:10" x14ac:dyDescent="0.35">
      <c r="C54" t="s">
        <v>17</v>
      </c>
      <c r="D54" s="2">
        <v>17247</v>
      </c>
      <c r="E54" s="3">
        <v>19812</v>
      </c>
      <c r="F54" s="3">
        <v>19363</v>
      </c>
      <c r="G54" s="3">
        <v>449</v>
      </c>
      <c r="H54" s="8">
        <f t="shared" si="14"/>
        <v>7.9877893665733918E-3</v>
      </c>
      <c r="I54" s="1"/>
      <c r="J54" s="22">
        <f t="shared" si="13"/>
        <v>2.266303250555219E-2</v>
      </c>
    </row>
    <row r="55" spans="2:10" x14ac:dyDescent="0.35">
      <c r="C55" t="s">
        <v>19</v>
      </c>
      <c r="D55" s="15">
        <v>17605</v>
      </c>
      <c r="E55" s="3">
        <v>19943</v>
      </c>
      <c r="F55" s="3">
        <v>19332</v>
      </c>
      <c r="G55" s="3">
        <v>611</v>
      </c>
      <c r="H55" s="8">
        <f t="shared" si="14"/>
        <v>6.6121542499495258E-3</v>
      </c>
      <c r="I55" s="1"/>
      <c r="J55" s="22">
        <f t="shared" si="13"/>
        <v>3.0637316351602065E-2</v>
      </c>
    </row>
    <row r="56" spans="2:10" x14ac:dyDescent="0.35">
      <c r="C56" t="s">
        <v>20</v>
      </c>
      <c r="D56" s="12">
        <v>23741</v>
      </c>
      <c r="E56" s="3">
        <v>19294</v>
      </c>
      <c r="F56" s="3">
        <v>18618</v>
      </c>
      <c r="G56" s="3">
        <v>676</v>
      </c>
      <c r="H56" s="8">
        <f t="shared" si="14"/>
        <v>-3.2542746828461117E-2</v>
      </c>
      <c r="I56" s="1"/>
      <c r="J56" s="22">
        <f t="shared" si="13"/>
        <v>3.5036799004871978E-2</v>
      </c>
    </row>
    <row r="57" spans="2:10" x14ac:dyDescent="0.35">
      <c r="C57" t="s">
        <v>23</v>
      </c>
      <c r="D57" s="12">
        <v>24317</v>
      </c>
      <c r="E57" s="3">
        <v>19143</v>
      </c>
      <c r="F57" s="3">
        <v>18368</v>
      </c>
      <c r="G57" s="3">
        <v>775</v>
      </c>
      <c r="H57" s="8">
        <f t="shared" ref="H57:H58" si="15">+(E57-E56)/E56</f>
        <v>-7.8262672333367887E-3</v>
      </c>
      <c r="I57" s="1"/>
      <c r="J57" s="22">
        <f t="shared" ref="J57:J58" si="16">+G57/E57</f>
        <v>4.0484772501697748E-2</v>
      </c>
    </row>
    <row r="58" spans="2:10" x14ac:dyDescent="0.35">
      <c r="C58" t="s">
        <v>24</v>
      </c>
      <c r="D58" s="12">
        <v>24854</v>
      </c>
      <c r="E58" s="3">
        <v>19160</v>
      </c>
      <c r="F58" s="3">
        <v>18293</v>
      </c>
      <c r="G58" s="3">
        <v>867</v>
      </c>
      <c r="H58" s="8">
        <f t="shared" si="15"/>
        <v>8.8805307423078935E-4</v>
      </c>
      <c r="I58" s="1"/>
      <c r="J58" s="22">
        <f t="shared" si="16"/>
        <v>4.5250521920668058E-2</v>
      </c>
    </row>
    <row r="59" spans="2:10" x14ac:dyDescent="0.35">
      <c r="C59" t="s">
        <v>25</v>
      </c>
      <c r="D59" s="12">
        <v>24493</v>
      </c>
      <c r="E59" s="3">
        <v>19911.196586779897</v>
      </c>
      <c r="F59" s="3">
        <v>18843.382517453967</v>
      </c>
      <c r="G59" s="3">
        <v>1067.8140693259299</v>
      </c>
      <c r="H59" s="8">
        <f t="shared" ref="H59" si="17">+(E59-E58)/E58</f>
        <v>3.9206502441539517E-2</v>
      </c>
      <c r="I59" s="1"/>
      <c r="J59" s="22">
        <f t="shared" ref="J59" si="18">+G59/E59</f>
        <v>5.3628824599869028E-2</v>
      </c>
    </row>
    <row r="60" spans="2:10" x14ac:dyDescent="0.35">
      <c r="D60" s="2"/>
      <c r="E60" s="3"/>
      <c r="F60" s="3"/>
      <c r="G60" s="3"/>
      <c r="I60" s="1"/>
    </row>
    <row r="61" spans="2:10" x14ac:dyDescent="0.35">
      <c r="B61" t="s">
        <v>10</v>
      </c>
      <c r="C61" t="s">
        <v>21</v>
      </c>
      <c r="D61" s="6">
        <f t="shared" ref="D61:D73" si="19">+D5+D19+D33+D47</f>
        <v>493887</v>
      </c>
      <c r="E61" s="7">
        <f t="shared" ref="E61:E69" si="20">+((E5*D5)+(E19*D19)+(E33*D33)+(E47*D47))/D61</f>
        <v>13967.076375770166</v>
      </c>
      <c r="F61" s="7">
        <f t="shared" ref="F61:F69" si="21">+((F5*D5)+(F19*D19)+(F33*D33)+(F47*D47))/D61</f>
        <v>12674.439841502206</v>
      </c>
      <c r="G61" s="7">
        <f t="shared" ref="G61:G69" si="22">+((G5*D5)+(G19*D19)+(G33*D33)+(G47*D47))/D61</f>
        <v>1305.0426109616167</v>
      </c>
      <c r="H61" s="8"/>
      <c r="I61" s="1"/>
      <c r="J61" s="22">
        <f t="shared" ref="J61:J70" si="23">+G61/E61</f>
        <v>9.343706412500051E-2</v>
      </c>
    </row>
    <row r="62" spans="2:10" x14ac:dyDescent="0.35">
      <c r="C62" t="s">
        <v>2</v>
      </c>
      <c r="D62" s="6">
        <f t="shared" si="19"/>
        <v>480064.76822588849</v>
      </c>
      <c r="E62" s="7">
        <f t="shared" si="20"/>
        <v>14733.190158256972</v>
      </c>
      <c r="F62" s="7">
        <f t="shared" si="21"/>
        <v>13345.179301139568</v>
      </c>
      <c r="G62" s="7">
        <f t="shared" si="22"/>
        <v>1388.010857117406</v>
      </c>
      <c r="H62" s="8">
        <f>+(E62-E61)/E61</f>
        <v>5.4851406398539214E-2</v>
      </c>
      <c r="I62" s="1"/>
      <c r="J62" s="22">
        <f t="shared" si="23"/>
        <v>9.4209797213505614E-2</v>
      </c>
    </row>
    <row r="63" spans="2:10" x14ac:dyDescent="0.35">
      <c r="C63" t="s">
        <v>1</v>
      </c>
      <c r="D63" s="6">
        <f t="shared" si="19"/>
        <v>464962</v>
      </c>
      <c r="E63" s="7">
        <f t="shared" si="20"/>
        <v>15893.284691321021</v>
      </c>
      <c r="F63" s="7">
        <f t="shared" si="21"/>
        <v>14439.200354082375</v>
      </c>
      <c r="G63" s="7">
        <f t="shared" si="22"/>
        <v>1454.4810083644591</v>
      </c>
      <c r="H63" s="8">
        <f>+(E63-E62)/E62</f>
        <v>7.8740213124439587E-2</v>
      </c>
      <c r="I63" s="8"/>
      <c r="J63" s="22">
        <f t="shared" si="23"/>
        <v>9.1515444202589516E-2</v>
      </c>
    </row>
    <row r="64" spans="2:10" x14ac:dyDescent="0.35">
      <c r="C64" t="s">
        <v>13</v>
      </c>
      <c r="D64" s="6">
        <f t="shared" si="19"/>
        <v>454565</v>
      </c>
      <c r="E64" s="7">
        <f t="shared" si="20"/>
        <v>16605.358773772728</v>
      </c>
      <c r="F64" s="7">
        <f t="shared" si="21"/>
        <v>15143.121931956926</v>
      </c>
      <c r="G64" s="7">
        <f t="shared" si="22"/>
        <v>1462.2368418158017</v>
      </c>
      <c r="H64" s="8">
        <f t="shared" ref="H64:H70" si="24">+(E64-E63)/E63</f>
        <v>4.4803456068496353E-2</v>
      </c>
      <c r="I64" s="8"/>
      <c r="J64" s="22">
        <f t="shared" si="23"/>
        <v>8.8058130013145289E-2</v>
      </c>
    </row>
    <row r="65" spans="2:10" x14ac:dyDescent="0.35">
      <c r="C65" t="s">
        <v>12</v>
      </c>
      <c r="D65" s="6">
        <f t="shared" si="19"/>
        <v>442502</v>
      </c>
      <c r="E65" s="7">
        <f t="shared" si="20"/>
        <v>17190.286758025952</v>
      </c>
      <c r="F65" s="7">
        <f t="shared" si="21"/>
        <v>15692.431808217816</v>
      </c>
      <c r="G65" s="7">
        <f t="shared" si="22"/>
        <v>1497.8549498081366</v>
      </c>
      <c r="H65" s="8">
        <f t="shared" si="24"/>
        <v>3.5225254221973548E-2</v>
      </c>
      <c r="I65" s="8"/>
      <c r="J65" s="22">
        <f t="shared" si="23"/>
        <v>8.7133796596429947E-2</v>
      </c>
    </row>
    <row r="66" spans="2:10" x14ac:dyDescent="0.35">
      <c r="C66" t="s">
        <v>15</v>
      </c>
      <c r="D66" s="6">
        <f t="shared" si="19"/>
        <v>427842</v>
      </c>
      <c r="E66" s="7">
        <f t="shared" si="20"/>
        <v>17826.227506883381</v>
      </c>
      <c r="F66" s="7">
        <f t="shared" si="21"/>
        <v>16236.929735743568</v>
      </c>
      <c r="G66" s="7">
        <f t="shared" si="22"/>
        <v>1589.2977711398132</v>
      </c>
      <c r="H66" s="8">
        <f t="shared" si="24"/>
        <v>3.6994190836317213E-2</v>
      </c>
      <c r="I66" s="8"/>
      <c r="J66" s="22">
        <f t="shared" si="23"/>
        <v>8.9155025679220415E-2</v>
      </c>
    </row>
    <row r="67" spans="2:10" x14ac:dyDescent="0.35">
      <c r="C67" t="s">
        <v>16</v>
      </c>
      <c r="D67" s="6">
        <f t="shared" si="19"/>
        <v>420741</v>
      </c>
      <c r="E67" s="7">
        <f t="shared" si="20"/>
        <v>18254.414844286628</v>
      </c>
      <c r="F67" s="7">
        <f t="shared" si="21"/>
        <v>16595.596751921017</v>
      </c>
      <c r="G67" s="7">
        <f t="shared" si="22"/>
        <v>1658.8180923656121</v>
      </c>
      <c r="H67" s="8">
        <f t="shared" si="24"/>
        <v>2.4020075881894146E-2</v>
      </c>
      <c r="I67" s="8"/>
      <c r="J67" s="22">
        <f t="shared" si="23"/>
        <v>9.0872159229184957E-2</v>
      </c>
    </row>
    <row r="68" spans="2:10" x14ac:dyDescent="0.35">
      <c r="C68" t="s">
        <v>17</v>
      </c>
      <c r="D68" s="6">
        <f t="shared" si="19"/>
        <v>413081</v>
      </c>
      <c r="E68" s="7">
        <f t="shared" si="20"/>
        <v>18841.677053652915</v>
      </c>
      <c r="F68" s="7">
        <f t="shared" si="21"/>
        <v>17099.569169242837</v>
      </c>
      <c r="G68" s="7">
        <f t="shared" si="22"/>
        <v>1742.1078844100794</v>
      </c>
      <c r="H68" s="8">
        <f t="shared" si="24"/>
        <v>3.2170968742396659E-2</v>
      </c>
      <c r="I68" s="8"/>
      <c r="J68" s="22">
        <f t="shared" si="23"/>
        <v>9.2460340947852604E-2</v>
      </c>
    </row>
    <row r="69" spans="2:10" x14ac:dyDescent="0.35">
      <c r="C69" t="s">
        <v>19</v>
      </c>
      <c r="D69" s="6">
        <f t="shared" si="19"/>
        <v>391508</v>
      </c>
      <c r="E69" s="7">
        <f t="shared" si="20"/>
        <v>19937.91620350031</v>
      </c>
      <c r="F69" s="7">
        <f t="shared" si="21"/>
        <v>18100.416464031387</v>
      </c>
      <c r="G69" s="7">
        <f t="shared" si="22"/>
        <v>1837.1944634592396</v>
      </c>
      <c r="H69" s="8">
        <f t="shared" si="24"/>
        <v>5.8181612322819369E-2</v>
      </c>
      <c r="I69" s="8"/>
      <c r="J69" s="22">
        <f t="shared" si="23"/>
        <v>9.21457611070058E-2</v>
      </c>
    </row>
    <row r="70" spans="2:10" x14ac:dyDescent="0.35">
      <c r="C70" t="s">
        <v>20</v>
      </c>
      <c r="D70" s="6">
        <f t="shared" si="19"/>
        <v>386985</v>
      </c>
      <c r="E70" s="7">
        <f t="shared" ref="E70" si="25">+((E14*D14)+(E28*D28)+(E42*D42)+(E56*D56))/D70</f>
        <v>20463.318012326061</v>
      </c>
      <c r="F70" s="7">
        <f t="shared" ref="F70" si="26">+((F14*D14)+(F28*D28)+(F42*D42)+(F56*D56))/D70</f>
        <v>18666.696337842553</v>
      </c>
      <c r="G70" s="7">
        <f t="shared" ref="G70" si="27">+((G14*D14)+(G28*D28)+(G42*D42)+(G56*D56))/D70</f>
        <v>1797.1956044807939</v>
      </c>
      <c r="H70" s="8">
        <f t="shared" si="24"/>
        <v>2.6351891715419639E-2</v>
      </c>
      <c r="I70" s="8"/>
      <c r="J70" s="22">
        <f t="shared" si="23"/>
        <v>8.7825229681631048E-2</v>
      </c>
    </row>
    <row r="71" spans="2:10" x14ac:dyDescent="0.35">
      <c r="C71" t="s">
        <v>23</v>
      </c>
      <c r="D71" s="6">
        <f t="shared" si="19"/>
        <v>384527</v>
      </c>
      <c r="E71" s="7">
        <f t="shared" ref="E71" si="28">+((E15*D15)+(E29*D29)+(E43*D43)+(E57*D57))/D71</f>
        <v>20838.789169205884</v>
      </c>
      <c r="F71" s="7">
        <f t="shared" ref="F71" si="29">+((F15*D15)+(F29*D29)+(F43*D43)+(F57*D57))/D71</f>
        <v>18987.976193690589</v>
      </c>
      <c r="G71" s="7">
        <f t="shared" ref="G71" si="30">+((G15*D15)+(G29*D29)+(G43*D43)+(G57*D57))/D71</f>
        <v>1851.1031632004251</v>
      </c>
      <c r="H71" s="8">
        <f t="shared" ref="H71" si="31">+(E71-E70)/E70</f>
        <v>1.834849835464895E-2</v>
      </c>
      <c r="I71" s="8"/>
      <c r="J71" s="22">
        <f t="shared" ref="J71:J72" si="32">+G71/E71</f>
        <v>8.8829689103811116E-2</v>
      </c>
    </row>
    <row r="72" spans="2:10" x14ac:dyDescent="0.35">
      <c r="C72" t="s">
        <v>24</v>
      </c>
      <c r="D72" s="6">
        <f t="shared" si="19"/>
        <v>394081</v>
      </c>
      <c r="E72" s="7">
        <f t="shared" ref="E72" si="33">+((E16*D16)+(E30*D30)+(E44*D44)+(E58*D58))/D72</f>
        <v>21160.299841910673</v>
      </c>
      <c r="F72" s="7">
        <f t="shared" ref="F72" si="34">+((F16*D16)+(F30*D30)+(F44*D44)+(F58*D58))/D72</f>
        <v>19205.105189034741</v>
      </c>
      <c r="G72" s="7">
        <f t="shared" ref="G72" si="35">+((G16*D16)+(G30*D30)+(G44*D44)+(G58*D58))/D72</f>
        <v>1955.1946528759315</v>
      </c>
      <c r="H72" s="8">
        <f t="shared" ref="H72" si="36">+(E72-E71)/E71</f>
        <v>1.5428471879733577E-2</v>
      </c>
      <c r="I72" s="8"/>
      <c r="J72" s="22">
        <f t="shared" si="32"/>
        <v>9.2399194126891293E-2</v>
      </c>
    </row>
    <row r="73" spans="2:10" x14ac:dyDescent="0.35">
      <c r="C73" t="s">
        <v>25</v>
      </c>
      <c r="D73" s="6">
        <f t="shared" si="19"/>
        <v>408700</v>
      </c>
      <c r="E73" s="7">
        <f>+((E17*D17)+(E31*D31)+(E45*D45)+(E59*D59))/D73</f>
        <v>21604.882519693856</v>
      </c>
      <c r="F73" s="7">
        <f t="shared" ref="F73" si="37">+((F17*D17)+(F31*D31)+(F45*D45)+(F59*D59))/D73</f>
        <v>19598.566091881275</v>
      </c>
      <c r="G73" s="7">
        <f t="shared" ref="G73" si="38">+((G17*D17)+(G31*D31)+(G45*D45)+(G59*D59))/D73</f>
        <v>2006.4386542696354</v>
      </c>
      <c r="H73" s="8">
        <f t="shared" ref="H73" si="39">+(E73-E72)/E72</f>
        <v>2.1010225805148084E-2</v>
      </c>
      <c r="I73" s="8"/>
      <c r="J73" s="22">
        <f t="shared" ref="J73" si="40">+G73/E73</f>
        <v>9.2869685935143276E-2</v>
      </c>
    </row>
    <row r="75" spans="2:10" x14ac:dyDescent="0.35">
      <c r="B75" t="s">
        <v>18</v>
      </c>
    </row>
    <row r="77" spans="2:10" x14ac:dyDescent="0.35">
      <c r="B77" s="9">
        <v>45860</v>
      </c>
    </row>
    <row r="78" spans="2:10" x14ac:dyDescent="0.35">
      <c r="B78" s="10"/>
    </row>
    <row r="84" spans="2:9" x14ac:dyDescent="0.35">
      <c r="B84" s="2"/>
      <c r="C84" s="6"/>
      <c r="D84" s="6"/>
      <c r="E84" s="6"/>
      <c r="F84" s="6"/>
      <c r="G84" s="6"/>
      <c r="H84" s="6"/>
      <c r="I84" s="6"/>
    </row>
    <row r="85" spans="2:9" x14ac:dyDescent="0.35">
      <c r="B85" s="3"/>
      <c r="C85" s="7"/>
      <c r="D85" s="7"/>
      <c r="E85" s="7"/>
      <c r="F85" s="7"/>
      <c r="G85" s="7"/>
      <c r="H85" s="7"/>
      <c r="I85" s="7"/>
    </row>
    <row r="86" spans="2:9" x14ac:dyDescent="0.35">
      <c r="B86" s="3"/>
      <c r="C86" s="7"/>
      <c r="D86" s="7"/>
      <c r="E86" s="7"/>
      <c r="F86" s="7"/>
      <c r="G86" s="7"/>
      <c r="H86" s="7"/>
      <c r="I86" s="7"/>
    </row>
    <row r="87" spans="2:9" x14ac:dyDescent="0.35">
      <c r="B87" s="3"/>
      <c r="C87" s="7"/>
      <c r="D87" s="7"/>
      <c r="E87" s="7"/>
      <c r="F87" s="7"/>
      <c r="G87" s="7"/>
      <c r="H87" s="7"/>
      <c r="I87" s="7"/>
    </row>
    <row r="88" spans="2:9" x14ac:dyDescent="0.35">
      <c r="C88" s="8"/>
      <c r="D88" s="8"/>
      <c r="E88" s="8"/>
      <c r="F88" s="8"/>
      <c r="G88" s="8"/>
      <c r="H88" s="8"/>
    </row>
  </sheetData>
  <sortState xmlns:xlrd2="http://schemas.microsoft.com/office/spreadsheetml/2017/richdata2" ref="A62:H69">
    <sortCondition descending="1" ref="A62:A69"/>
  </sortState>
  <phoneticPr fontId="5" type="noConversion"/>
  <pageMargins left="0.25" right="0.25" top="0.75" bottom="0.75" header="0.3" footer="0.3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recent MWTF</vt:lpstr>
    </vt:vector>
  </TitlesOfParts>
  <Company>ISAC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Weighted Mean Tuition and Fee History</dc:title>
  <dc:creator>Heywood J. Buzzfuddle</dc:creator>
  <cp:lastModifiedBy>Danner, Laura</cp:lastModifiedBy>
  <cp:lastPrinted>2023-02-28T21:56:50Z</cp:lastPrinted>
  <dcterms:created xsi:type="dcterms:W3CDTF">2015-10-29T16:48:59Z</dcterms:created>
  <dcterms:modified xsi:type="dcterms:W3CDTF">2026-01-12T22:15:47Z</dcterms:modified>
</cp:coreProperties>
</file>