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9EC134EF-FCF4-4D91-A4A2-F2160C984F66}" xr6:coauthVersionLast="45" xr6:coauthVersionMax="45" xr10:uidLastSave="{00000000-0000-0000-0000-000000000000}"/>
  <bookViews>
    <workbookView xWindow="-120" yWindow="-120" windowWidth="20730" windowHeight="11160" xr2:uid="{CB019985-98DD-450C-B2AB-D302932AEF3F}"/>
  </bookViews>
  <sheets>
    <sheet name="Sheet1" sheetId="1" r:id="rId1"/>
  </sheets>
  <definedNames>
    <definedName name="_xlnm.Print_Area" localSheetId="0">Sheet1!$A$1:$K$192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9" i="1" l="1"/>
  <c r="D159" i="1"/>
  <c r="G7" i="1"/>
  <c r="G192" i="1" l="1"/>
  <c r="D192" i="1"/>
  <c r="J190" i="1"/>
  <c r="H190" i="1" s="1"/>
  <c r="E190" i="1"/>
  <c r="J189" i="1"/>
  <c r="H189" i="1" s="1"/>
  <c r="J188" i="1"/>
  <c r="J187" i="1"/>
  <c r="E187" i="1" s="1"/>
  <c r="H187" i="1"/>
  <c r="G178" i="1"/>
  <c r="D178" i="1"/>
  <c r="J176" i="1"/>
  <c r="H176" i="1" s="1"/>
  <c r="J175" i="1"/>
  <c r="H175" i="1" s="1"/>
  <c r="J174" i="1"/>
  <c r="H174" i="1" s="1"/>
  <c r="J173" i="1"/>
  <c r="H173" i="1" s="1"/>
  <c r="J172" i="1"/>
  <c r="E172" i="1" s="1"/>
  <c r="J171" i="1"/>
  <c r="H171" i="1" s="1"/>
  <c r="J170" i="1"/>
  <c r="H170" i="1" s="1"/>
  <c r="J169" i="1"/>
  <c r="H169" i="1" s="1"/>
  <c r="J168" i="1"/>
  <c r="E168" i="1" s="1"/>
  <c r="H168" i="1"/>
  <c r="J167" i="1"/>
  <c r="H167" i="1" s="1"/>
  <c r="J166" i="1"/>
  <c r="H166" i="1" s="1"/>
  <c r="J165" i="1"/>
  <c r="H165" i="1" s="1"/>
  <c r="G91" i="1"/>
  <c r="D91" i="1"/>
  <c r="J89" i="1"/>
  <c r="H89" i="1" s="1"/>
  <c r="J88" i="1"/>
  <c r="H88" i="1" s="1"/>
  <c r="J87" i="1"/>
  <c r="H87" i="1" s="1"/>
  <c r="J86" i="1"/>
  <c r="H86" i="1" s="1"/>
  <c r="J85" i="1"/>
  <c r="H85" i="1" s="1"/>
  <c r="J84" i="1"/>
  <c r="E84" i="1" s="1"/>
  <c r="J83" i="1"/>
  <c r="H83" i="1" s="1"/>
  <c r="J82" i="1"/>
  <c r="H82" i="1" s="1"/>
  <c r="J81" i="1"/>
  <c r="H81" i="1" s="1"/>
  <c r="J80" i="1"/>
  <c r="H80" i="1" s="1"/>
  <c r="J79" i="1"/>
  <c r="H79" i="1" s="1"/>
  <c r="J78" i="1"/>
  <c r="H78" i="1" s="1"/>
  <c r="J71" i="1"/>
  <c r="H71" i="1" s="1"/>
  <c r="J70" i="1"/>
  <c r="E70" i="1" s="1"/>
  <c r="J69" i="1"/>
  <c r="H69" i="1" s="1"/>
  <c r="J68" i="1"/>
  <c r="H68" i="1" s="1"/>
  <c r="J67" i="1"/>
  <c r="H67" i="1" s="1"/>
  <c r="J66" i="1"/>
  <c r="H66" i="1" s="1"/>
  <c r="J65" i="1"/>
  <c r="H65" i="1" s="1"/>
  <c r="J64" i="1"/>
  <c r="H64" i="1" s="1"/>
  <c r="J63" i="1"/>
  <c r="H63" i="1" s="1"/>
  <c r="J62" i="1"/>
  <c r="H62" i="1" s="1"/>
  <c r="J61" i="1"/>
  <c r="H61" i="1" s="1"/>
  <c r="J60" i="1"/>
  <c r="H60" i="1" s="1"/>
  <c r="J59" i="1"/>
  <c r="H59" i="1" s="1"/>
  <c r="J58" i="1"/>
  <c r="H58" i="1" s="1"/>
  <c r="J57" i="1"/>
  <c r="H57" i="1" s="1"/>
  <c r="J56" i="1"/>
  <c r="H56" i="1" s="1"/>
  <c r="J55" i="1"/>
  <c r="H55" i="1" s="1"/>
  <c r="J54" i="1"/>
  <c r="E54" i="1" s="1"/>
  <c r="J53" i="1"/>
  <c r="H53" i="1" s="1"/>
  <c r="J52" i="1"/>
  <c r="H52" i="1" s="1"/>
  <c r="J51" i="1"/>
  <c r="H51" i="1" s="1"/>
  <c r="J50" i="1"/>
  <c r="H50" i="1" s="1"/>
  <c r="J49" i="1"/>
  <c r="H49" i="1" s="1"/>
  <c r="J48" i="1"/>
  <c r="H48" i="1" s="1"/>
  <c r="J47" i="1"/>
  <c r="H47" i="1" s="1"/>
  <c r="J46" i="1"/>
  <c r="E46" i="1" s="1"/>
  <c r="J45" i="1"/>
  <c r="H45" i="1" s="1"/>
  <c r="J44" i="1"/>
  <c r="H44" i="1" s="1"/>
  <c r="J43" i="1"/>
  <c r="H43" i="1" s="1"/>
  <c r="J36" i="1"/>
  <c r="H36" i="1" s="1"/>
  <c r="J35" i="1"/>
  <c r="H35" i="1" s="1"/>
  <c r="J34" i="1"/>
  <c r="H34" i="1" s="1"/>
  <c r="J33" i="1"/>
  <c r="H33" i="1" s="1"/>
  <c r="J32" i="1"/>
  <c r="E32" i="1" s="1"/>
  <c r="J31" i="1"/>
  <c r="H31" i="1" s="1"/>
  <c r="J30" i="1"/>
  <c r="H30" i="1" s="1"/>
  <c r="J157" i="1"/>
  <c r="H157" i="1" s="1"/>
  <c r="J156" i="1"/>
  <c r="H156" i="1" s="1"/>
  <c r="J155" i="1"/>
  <c r="H155" i="1" s="1"/>
  <c r="J154" i="1"/>
  <c r="H154" i="1" s="1"/>
  <c r="J153" i="1"/>
  <c r="H153" i="1" s="1"/>
  <c r="J152" i="1"/>
  <c r="H152" i="1" s="1"/>
  <c r="J144" i="1"/>
  <c r="H144" i="1" s="1"/>
  <c r="J140" i="1"/>
  <c r="H140" i="1" s="1"/>
  <c r="J143" i="1"/>
  <c r="J142" i="1"/>
  <c r="H142" i="1" s="1"/>
  <c r="J141" i="1"/>
  <c r="H141" i="1" s="1"/>
  <c r="J139" i="1"/>
  <c r="H139" i="1" s="1"/>
  <c r="J138" i="1"/>
  <c r="H138" i="1" s="1"/>
  <c r="J137" i="1"/>
  <c r="H137" i="1" s="1"/>
  <c r="J136" i="1"/>
  <c r="H136" i="1" s="1"/>
  <c r="J135" i="1"/>
  <c r="H135" i="1" s="1"/>
  <c r="J134" i="1"/>
  <c r="H134" i="1" s="1"/>
  <c r="J133" i="1"/>
  <c r="H133" i="1" s="1"/>
  <c r="J132" i="1"/>
  <c r="H132" i="1" s="1"/>
  <c r="J131" i="1"/>
  <c r="H131" i="1" s="1"/>
  <c r="J130" i="1"/>
  <c r="H130" i="1" s="1"/>
  <c r="J129" i="1"/>
  <c r="H129" i="1" s="1"/>
  <c r="J128" i="1"/>
  <c r="H128" i="1" s="1"/>
  <c r="J127" i="1"/>
  <c r="H127" i="1" s="1"/>
  <c r="J126" i="1"/>
  <c r="H126" i="1" s="1"/>
  <c r="J125" i="1"/>
  <c r="H125" i="1" s="1"/>
  <c r="J124" i="1"/>
  <c r="H124" i="1" s="1"/>
  <c r="J123" i="1"/>
  <c r="H123" i="1" s="1"/>
  <c r="J122" i="1"/>
  <c r="H122" i="1" s="1"/>
  <c r="J121" i="1"/>
  <c r="H121" i="1" s="1"/>
  <c r="J120" i="1"/>
  <c r="H120" i="1" s="1"/>
  <c r="J119" i="1"/>
  <c r="H119" i="1" s="1"/>
  <c r="J118" i="1"/>
  <c r="H118" i="1" s="1"/>
  <c r="J117" i="1"/>
  <c r="H117" i="1" s="1"/>
  <c r="J116" i="1"/>
  <c r="H116" i="1" s="1"/>
  <c r="J115" i="1"/>
  <c r="H115" i="1" s="1"/>
  <c r="J108" i="1"/>
  <c r="H108" i="1" s="1"/>
  <c r="J107" i="1"/>
  <c r="H107" i="1" s="1"/>
  <c r="J106" i="1"/>
  <c r="H106" i="1" s="1"/>
  <c r="J105" i="1"/>
  <c r="H105" i="1" s="1"/>
  <c r="J104" i="1"/>
  <c r="H104" i="1" s="1"/>
  <c r="J103" i="1"/>
  <c r="H103" i="1" s="1"/>
  <c r="J102" i="1"/>
  <c r="H102" i="1" s="1"/>
  <c r="J101" i="1"/>
  <c r="H101" i="1" s="1"/>
  <c r="J100" i="1"/>
  <c r="H100" i="1" s="1"/>
  <c r="J99" i="1"/>
  <c r="H99" i="1" s="1"/>
  <c r="J98" i="1"/>
  <c r="H98" i="1" s="1"/>
  <c r="J97" i="1"/>
  <c r="H97" i="1" s="1"/>
  <c r="J96" i="1"/>
  <c r="H96" i="1" s="1"/>
  <c r="G24" i="1"/>
  <c r="D24" i="1"/>
  <c r="J22" i="1"/>
  <c r="H22" i="1" s="1"/>
  <c r="J21" i="1"/>
  <c r="H21" i="1" s="1"/>
  <c r="J20" i="1"/>
  <c r="H20" i="1" s="1"/>
  <c r="J19" i="1"/>
  <c r="H19" i="1" s="1"/>
  <c r="J18" i="1"/>
  <c r="H18" i="1" s="1"/>
  <c r="J17" i="1"/>
  <c r="H17" i="1" s="1"/>
  <c r="J16" i="1"/>
  <c r="H16" i="1" s="1"/>
  <c r="J15" i="1"/>
  <c r="H15" i="1" s="1"/>
  <c r="J14" i="1"/>
  <c r="H14" i="1" s="1"/>
  <c r="J13" i="1"/>
  <c r="H13" i="1" s="1"/>
  <c r="J12" i="1"/>
  <c r="H12" i="1" s="1"/>
  <c r="J11" i="1"/>
  <c r="H11" i="1" s="1"/>
  <c r="H143" i="1" l="1"/>
  <c r="J159" i="1"/>
  <c r="H159" i="1" s="1"/>
  <c r="H32" i="1"/>
  <c r="E35" i="1"/>
  <c r="E36" i="1"/>
  <c r="H84" i="1"/>
  <c r="E87" i="1"/>
  <c r="E62" i="1"/>
  <c r="E124" i="1"/>
  <c r="H54" i="1"/>
  <c r="E57" i="1"/>
  <c r="E65" i="1"/>
  <c r="E80" i="1"/>
  <c r="E106" i="1"/>
  <c r="H46" i="1"/>
  <c r="E49" i="1"/>
  <c r="E58" i="1"/>
  <c r="H70" i="1"/>
  <c r="E79" i="1"/>
  <c r="E120" i="1"/>
  <c r="E15" i="1"/>
  <c r="E98" i="1"/>
  <c r="E102" i="1"/>
  <c r="E45" i="1"/>
  <c r="E61" i="1"/>
  <c r="E83" i="1"/>
  <c r="E171" i="1"/>
  <c r="E11" i="1"/>
  <c r="E19" i="1"/>
  <c r="E50" i="1"/>
  <c r="E66" i="1"/>
  <c r="E88" i="1"/>
  <c r="E167" i="1"/>
  <c r="E116" i="1"/>
  <c r="E53" i="1"/>
  <c r="E69" i="1"/>
  <c r="H172" i="1"/>
  <c r="E175" i="1"/>
  <c r="E128" i="1"/>
  <c r="E132" i="1"/>
  <c r="E136" i="1"/>
  <c r="E141" i="1"/>
  <c r="E144" i="1"/>
  <c r="E155" i="1"/>
  <c r="XFD155" i="1" s="1"/>
  <c r="E31" i="1"/>
  <c r="E12" i="1"/>
  <c r="E16" i="1"/>
  <c r="E20" i="1"/>
  <c r="E97" i="1"/>
  <c r="E101" i="1"/>
  <c r="E105" i="1"/>
  <c r="E115" i="1"/>
  <c r="E119" i="1"/>
  <c r="E123" i="1"/>
  <c r="E127" i="1"/>
  <c r="E131" i="1"/>
  <c r="E135" i="1"/>
  <c r="E139" i="1"/>
  <c r="E140" i="1"/>
  <c r="E154" i="1"/>
  <c r="XFD154" i="1" s="1"/>
  <c r="E176" i="1"/>
  <c r="J192" i="1"/>
  <c r="E192" i="1" s="1"/>
  <c r="D7" i="1"/>
  <c r="E14" i="1"/>
  <c r="E18" i="1"/>
  <c r="E22" i="1"/>
  <c r="E96" i="1"/>
  <c r="E100" i="1"/>
  <c r="E104" i="1"/>
  <c r="E108" i="1"/>
  <c r="E118" i="1"/>
  <c r="E122" i="1"/>
  <c r="E126" i="1"/>
  <c r="E130" i="1"/>
  <c r="E134" i="1"/>
  <c r="E138" i="1"/>
  <c r="E143" i="1"/>
  <c r="E153" i="1"/>
  <c r="XFD153" i="1" s="1"/>
  <c r="E157" i="1"/>
  <c r="XFD157" i="1" s="1"/>
  <c r="E30" i="1"/>
  <c r="E34" i="1"/>
  <c r="E44" i="1"/>
  <c r="E48" i="1"/>
  <c r="E52" i="1"/>
  <c r="E56" i="1"/>
  <c r="E60" i="1"/>
  <c r="E64" i="1"/>
  <c r="E68" i="1"/>
  <c r="E78" i="1"/>
  <c r="E82" i="1"/>
  <c r="E86" i="1"/>
  <c r="J91" i="1"/>
  <c r="H91" i="1" s="1"/>
  <c r="E166" i="1"/>
  <c r="E170" i="1"/>
  <c r="E174" i="1"/>
  <c r="E189" i="1"/>
  <c r="E13" i="1"/>
  <c r="E17" i="1"/>
  <c r="E21" i="1"/>
  <c r="E99" i="1"/>
  <c r="E103" i="1"/>
  <c r="E107" i="1"/>
  <c r="E117" i="1"/>
  <c r="E121" i="1"/>
  <c r="E125" i="1"/>
  <c r="E129" i="1"/>
  <c r="E133" i="1"/>
  <c r="E137" i="1"/>
  <c r="E142" i="1"/>
  <c r="E152" i="1"/>
  <c r="XFD152" i="1" s="1"/>
  <c r="E156" i="1"/>
  <c r="XFD156" i="1" s="1"/>
  <c r="E33" i="1"/>
  <c r="E43" i="1"/>
  <c r="E47" i="1"/>
  <c r="E51" i="1"/>
  <c r="E55" i="1"/>
  <c r="E59" i="1"/>
  <c r="E63" i="1"/>
  <c r="E67" i="1"/>
  <c r="E71" i="1"/>
  <c r="E81" i="1"/>
  <c r="E85" i="1"/>
  <c r="E89" i="1"/>
  <c r="E165" i="1"/>
  <c r="E169" i="1"/>
  <c r="E173" i="1"/>
  <c r="J178" i="1"/>
  <c r="E178" i="1" s="1"/>
  <c r="E188" i="1"/>
  <c r="J24" i="1"/>
  <c r="H24" i="1" s="1"/>
  <c r="H188" i="1"/>
  <c r="J7" i="1" l="1"/>
  <c r="E7" i="1" s="1"/>
  <c r="H192" i="1"/>
  <c r="E24" i="1"/>
  <c r="H178" i="1"/>
  <c r="E159" i="1"/>
  <c r="E91" i="1"/>
  <c r="H7" i="1" l="1"/>
</calcChain>
</file>

<file path=xl/sharedStrings.xml><?xml version="1.0" encoding="utf-8"?>
<sst xmlns="http://schemas.openxmlformats.org/spreadsheetml/2006/main" count="330" uniqueCount="230">
  <si>
    <t xml:space="preserve"> </t>
  </si>
  <si>
    <t>MAP Recipients by Dependency Status and by Institution</t>
  </si>
  <si>
    <t>FY2021</t>
  </si>
  <si>
    <t>All Schools</t>
  </si>
  <si>
    <t>All Dependent Recipients</t>
  </si>
  <si>
    <t>All Independent Recipients</t>
  </si>
  <si>
    <t>Total # Paid</t>
  </si>
  <si>
    <t>Number</t>
  </si>
  <si>
    <t>% of Total</t>
  </si>
  <si>
    <t>Public 4-Year</t>
  </si>
  <si>
    <t>MAP</t>
  </si>
  <si>
    <t>Code</t>
  </si>
  <si>
    <t>Institution</t>
  </si>
  <si>
    <t>010</t>
  </si>
  <si>
    <t>Chicago State University</t>
  </si>
  <si>
    <t>014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</si>
  <si>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</si>
  <si>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</si>
  <si>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</si>
  <si>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</si>
  <si>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</si>
  <si>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</si>
  <si>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</si>
  <si>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</si>
  <si>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070</t>
  </si>
  <si>
    <t>064</t>
  </si>
  <si>
    <t>065</t>
  </si>
  <si>
    <t>University of Illinois-Urbana</t>
  </si>
  <si>
    <t>066</t>
  </si>
  <si>
    <t>Western Illinois University</t>
  </si>
  <si>
    <t>Total Public 4-Year</t>
  </si>
  <si>
    <t>Private Non-Profit</t>
  </si>
  <si>
    <t>American Academy of Art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</si>
  <si>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</si>
  <si>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</si>
  <si>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</si>
  <si>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</si>
  <si>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</si>
  <si>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</si>
  <si>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</si>
  <si>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</si>
  <si>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006</t>
  </si>
  <si>
    <t>Bradley University</t>
  </si>
  <si>
    <t>090</t>
  </si>
  <si>
    <t>Columbia College</t>
  </si>
  <si>
    <t>011</t>
  </si>
  <si>
    <t>Concordia University</t>
  </si>
  <si>
    <t>Table 2.3c, MAP Recipients by Dependency Status and by Institution, continued</t>
  </si>
  <si>
    <t>2021 ISAC Data Book</t>
  </si>
  <si>
    <t>Private Non-Profit, continued</t>
  </si>
  <si>
    <t>013</t>
  </si>
  <si>
    <t>DePaul University</t>
  </si>
  <si>
    <t>055</t>
  </si>
  <si>
    <t>Dominican University</t>
  </si>
  <si>
    <t>East West University</t>
  </si>
  <si>
    <t>016</t>
  </si>
  <si>
    <t>Elmhurst College</t>
  </si>
  <si>
    <t>017</t>
  </si>
  <si>
    <t>Eureka College</t>
  </si>
  <si>
    <t>019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</si>
  <si>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</si>
  <si>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</si>
  <si>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</si>
  <si>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</si>
  <si>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</si>
  <si>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</si>
  <si>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</si>
  <si>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</si>
  <si>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</si>
  <si>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</si>
  <si>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</si>
  <si>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</si>
  <si>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</si>
  <si>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</si>
  <si>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</si>
  <si>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</si>
  <si>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</si>
  <si>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</si>
  <si>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</si>
  <si>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</si>
  <si>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</si>
  <si>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</si>
  <si>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</si>
  <si>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</si>
  <si>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033</t>
  </si>
  <si>
    <t>McKendree University</t>
  </si>
  <si>
    <t>036</t>
  </si>
  <si>
    <t>Millikin University</t>
  </si>
  <si>
    <t>038</t>
  </si>
  <si>
    <t>Monmouth College</t>
  </si>
  <si>
    <t>Morrison Institute of Technology</t>
  </si>
  <si>
    <t>043</t>
  </si>
  <si>
    <t>National Louis University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</si>
  <si>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</si>
  <si>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</si>
  <si>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</si>
  <si>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</si>
  <si>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</si>
  <si>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</si>
  <si>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</si>
  <si>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</si>
  <si>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</si>
  <si>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</si>
  <si>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053</t>
  </si>
  <si>
    <t>Rockford University</t>
  </si>
  <si>
    <t>054</t>
  </si>
  <si>
    <t>Roosevelt University</t>
  </si>
  <si>
    <t>St. Augustine College</t>
  </si>
  <si>
    <t>069</t>
  </si>
  <si>
    <t>St. Xavier University</t>
  </si>
  <si>
    <t>Telshe Yeshiva</t>
  </si>
  <si>
    <t>068</t>
  </si>
  <si>
    <t>062</t>
  </si>
  <si>
    <t>The University of Chicago</t>
  </si>
  <si>
    <t>076</t>
  </si>
  <si>
    <t>Trinity Christian College</t>
  </si>
  <si>
    <t>080</t>
  </si>
  <si>
    <t>Trinity International University Reach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</si>
  <si>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</si>
  <si>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</si>
  <si>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</si>
  <si>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</si>
  <si>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</si>
  <si>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</si>
  <si>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</si>
  <si>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Total Private Non-Profit</t>
  </si>
  <si>
    <t>Public 2-Year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</si>
  <si>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</si>
  <si>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</si>
  <si>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</si>
  <si>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</si>
  <si>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</si>
  <si>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</si>
  <si>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</si>
  <si>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</si>
  <si>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</si>
  <si>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</si>
  <si>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Frontier Community College</t>
  </si>
  <si>
    <t>Harold Washington College</t>
  </si>
  <si>
    <t>087</t>
  </si>
  <si>
    <t>Harper College</t>
  </si>
  <si>
    <t>Harry S. Truman College</t>
  </si>
  <si>
    <t>Heartland Community College</t>
  </si>
  <si>
    <t>Public 2-Year, continued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</si>
  <si>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</si>
  <si>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</si>
  <si>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</si>
  <si>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</si>
  <si>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</si>
  <si>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</si>
  <si>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</si>
  <si>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</si>
  <si>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</si>
  <si>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</si>
  <si>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</si>
  <si>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</si>
  <si>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</si>
  <si>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</si>
  <si>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</si>
  <si>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</si>
  <si>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</si>
  <si>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</si>
  <si>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</si>
  <si>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</si>
  <si>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</si>
  <si>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</si>
  <si>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</si>
  <si>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</si>
  <si>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040</t>
  </si>
  <si>
    <t>Morton College</t>
  </si>
  <si>
    <t>Oakton Community College</t>
  </si>
  <si>
    <t>Olive-Harvey College</t>
  </si>
  <si>
    <t>Olney Central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</si>
  <si>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</si>
  <si>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</si>
  <si>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</si>
  <si>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</si>
  <si>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</si>
  <si>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</si>
  <si>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</si>
  <si>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</si>
  <si>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</si>
  <si>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</si>
  <si>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</si>
  <si>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</si>
  <si>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</si>
  <si>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</si>
  <si>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</si>
  <si>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</si>
  <si>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</si>
  <si>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</si>
  <si>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</si>
  <si>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</si>
  <si>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</si>
  <si>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</si>
  <si>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</si>
  <si>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</si>
  <si>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</si>
  <si>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</si>
  <si>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</si>
  <si>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Wilbur Wright College</t>
  </si>
  <si>
    <t>Total Public 2-Year</t>
  </si>
  <si>
    <t>Hospital Schools</t>
  </si>
  <si>
    <t>Blessing-Rieman College of Nursing</t>
  </si>
  <si>
    <t>Graham Hospital School of Nursing</t>
  </si>
  <si>
    <t>Lakeview College of Nursing</t>
  </si>
  <si>
    <t>Methodist College of Nursing</t>
  </si>
  <si>
    <t>National University of Health Sciences</t>
  </si>
  <si>
    <t>Resurrection University</t>
  </si>
  <si>
    <t>Rush University</t>
  </si>
  <si>
    <t>St. Anthony College of Nursing</t>
  </si>
  <si>
    <t>St. Francis Med Center College of Nursing</t>
  </si>
  <si>
    <t>St. John's College</t>
  </si>
  <si>
    <t>Trinity College of Nursing</t>
  </si>
  <si>
    <t>Total Hospital Schools</t>
  </si>
  <si>
    <t>Proprietary Schools</t>
  </si>
  <si>
    <t>Chamberlain University</t>
  </si>
  <si>
    <t>DeVry University</t>
  </si>
  <si>
    <t>Fox College</t>
  </si>
  <si>
    <t>Northwestern College</t>
  </si>
  <si>
    <t xml:space="preserve">Total Proprietary Schools </t>
  </si>
  <si>
    <t>Table 2.3c of the 2021 ISAC Data Book</t>
  </si>
  <si>
    <t>Eastern Illinois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</si>
  <si>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</si>
  <si>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</si>
  <si>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</si>
  <si>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</si>
  <si>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Greenville University</t>
  </si>
  <si>
    <t>School of The Art Institute</t>
  </si>
  <si>
    <t>Capital Area School of Practical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</si>
</sst>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color rgb="FFFF0000"/>
      <name val="Arial"/>
      <family val="2"/>
    </font>
    <font>
      <b/>
      <sz val="8"/>
      <name val="Symbol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37" fontId="3" fillId="0" borderId="0" xfId="0" applyNumberFormat="1" applyFont="1"/>
    <xf numFmtId="0" fontId="4" fillId="0" borderId="0" xfId="0" applyFont="1"/>
    <xf numFmtId="0" fontId="5" fillId="0" borderId="0" xfId="0" applyFont="1"/>
    <xf numFmtId="37" fontId="6" fillId="0" borderId="0" xfId="0" applyNumberFormat="1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/>
    <xf numFmtId="37" fontId="3" fillId="0" borderId="1" xfId="0" applyNumberFormat="1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5" fillId="0" borderId="0" xfId="0" applyNumberFormat="1" applyFont="1"/>
    <xf numFmtId="3" fontId="5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right"/>
    </xf>
    <xf numFmtId="0" fontId="1" fillId="0" borderId="0" xfId="1"/>
    <xf numFmtId="37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right"/>
    </xf>
    <xf numFmtId="49" fontId="1" fillId="0" borderId="0" xfId="1" applyNumberFormat="1"/>
    <xf numFmtId="0" fontId="11" fillId="0" borderId="0" xfId="0" applyFont="1"/>
    <xf numFmtId="0" fontId="12" fillId="0" borderId="0" xfId="0" applyFont="1"/>
    <xf numFmtId="37" fontId="5" fillId="0" borderId="0" xfId="0" applyNumberFormat="1" applyFont="1"/>
    <xf numFmtId="9" fontId="3" fillId="0" borderId="0" xfId="0" applyNumberFormat="1" applyFont="1"/>
    <xf numFmtId="3" fontId="13" fillId="0" borderId="0" xfId="0" applyNumberFormat="1" applyFont="1"/>
    <xf numFmtId="3" fontId="3" fillId="0" borderId="0" xfId="0" applyNumberFormat="1" applyFont="1"/>
    <xf numFmtId="9" fontId="13" fillId="0" borderId="0" xfId="0" applyNumberFormat="1" applyFont="1"/>
    <xf numFmtId="0" fontId="14" fillId="0" borderId="0" xfId="0" applyFont="1"/>
  </cellXfs>
  <cellStyles count="2">
    <cellStyle name="Normal" xfId="0" builtinId="0"/>
    <cellStyle name="Normal 4" xfId="1" xr:uid="{46060A56-42CF-4062-B60A-83C6032A1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9AF1-062C-4CB6-8CF9-2561EF8134A8}">
  <sheetPr>
    <pageSetUpPr fitToPage="1"/>
  </sheetPr>
  <dimension ref="A1:XFD205"/>
  <sheetViews>
    <sheetView tabSelected="1" view="pageBreakPreview" topLeftCell="A139" zoomScale="80" zoomScaleNormal="100" zoomScaleSheetLayoutView="80" workbookViewId="0">
      <selection activeCell="R144" sqref="R144"/>
    </sheetView>
  </sheetViews>
  <sheetFormatPr defaultRowHeight="15" x14ac:dyDescent="0.25"/>
  <cols>
    <col min="1" max="1" width="9" customWidth="1"/>
    <col min="2" max="2" width="10.85546875" customWidth="1"/>
    <col min="3" max="3" width="37" customWidth="1"/>
    <col min="4" max="4" width="7.7109375" style="4" customWidth="1"/>
    <col min="5" max="5" width="15.140625" style="4" customWidth="1"/>
    <col min="6" max="6" width="4.7109375" style="4" customWidth="1"/>
    <col min="7" max="7" width="10.7109375" style="4" bestFit="1" customWidth="1"/>
    <col min="8" max="8" width="14.5703125" style="4" customWidth="1"/>
    <col min="9" max="9" width="4.7109375" style="4" customWidth="1"/>
    <col min="10" max="10" width="10.28515625" style="4" customWidth="1"/>
    <col min="14" max="14" width="7.7109375" customWidth="1"/>
    <col min="15" max="15" width="8" hidden="1" customWidth="1"/>
    <col min="16" max="16" width="33.85546875" customWidth="1"/>
    <col min="18" max="18" width="10.42578125" customWidth="1"/>
    <col min="22" max="22" width="18.7109375" customWidth="1"/>
    <col min="26" max="26" width="25.140625" customWidth="1"/>
    <col min="257" max="257" width="9" customWidth="1"/>
    <col min="258" max="258" width="12.140625" customWidth="1"/>
    <col min="259" max="259" width="37" customWidth="1"/>
    <col min="260" max="260" width="7.7109375" customWidth="1"/>
    <col min="261" max="261" width="15.140625" customWidth="1"/>
    <col min="262" max="262" width="4.7109375" customWidth="1"/>
    <col min="263" max="263" width="10.7109375" bestFit="1" customWidth="1"/>
    <col min="264" max="264" width="14.5703125" customWidth="1"/>
    <col min="265" max="265" width="4.7109375" customWidth="1"/>
    <col min="266" max="266" width="10.28515625" customWidth="1"/>
    <col min="270" max="270" width="7.7109375" customWidth="1"/>
    <col min="271" max="271" width="0" hidden="1" customWidth="1"/>
    <col min="272" max="272" width="33.85546875" customWidth="1"/>
    <col min="274" max="274" width="10.42578125" customWidth="1"/>
    <col min="278" max="278" width="18.7109375" customWidth="1"/>
    <col min="282" max="282" width="25.140625" customWidth="1"/>
    <col min="513" max="513" width="9" customWidth="1"/>
    <col min="514" max="514" width="12.140625" customWidth="1"/>
    <col min="515" max="515" width="37" customWidth="1"/>
    <col min="516" max="516" width="7.7109375" customWidth="1"/>
    <col min="517" max="517" width="15.140625" customWidth="1"/>
    <col min="518" max="518" width="4.7109375" customWidth="1"/>
    <col min="519" max="519" width="10.7109375" bestFit="1" customWidth="1"/>
    <col min="520" max="520" width="14.5703125" customWidth="1"/>
    <col min="521" max="521" width="4.7109375" customWidth="1"/>
    <col min="522" max="522" width="10.28515625" customWidth="1"/>
    <col min="526" max="526" width="7.7109375" customWidth="1"/>
    <col min="527" max="527" width="0" hidden="1" customWidth="1"/>
    <col min="528" max="528" width="33.85546875" customWidth="1"/>
    <col min="530" max="530" width="10.42578125" customWidth="1"/>
    <col min="534" max="534" width="18.7109375" customWidth="1"/>
    <col min="538" max="538" width="25.140625" customWidth="1"/>
    <col min="769" max="769" width="9" customWidth="1"/>
    <col min="770" max="770" width="12.140625" customWidth="1"/>
    <col min="771" max="771" width="37" customWidth="1"/>
    <col min="772" max="772" width="7.7109375" customWidth="1"/>
    <col min="773" max="773" width="15.140625" customWidth="1"/>
    <col min="774" max="774" width="4.7109375" customWidth="1"/>
    <col min="775" max="775" width="10.7109375" bestFit="1" customWidth="1"/>
    <col min="776" max="776" width="14.5703125" customWidth="1"/>
    <col min="777" max="777" width="4.7109375" customWidth="1"/>
    <col min="778" max="778" width="10.28515625" customWidth="1"/>
    <col min="782" max="782" width="7.7109375" customWidth="1"/>
    <col min="783" max="783" width="0" hidden="1" customWidth="1"/>
    <col min="784" max="784" width="33.85546875" customWidth="1"/>
    <col min="786" max="786" width="10.42578125" customWidth="1"/>
    <col min="790" max="790" width="18.7109375" customWidth="1"/>
    <col min="794" max="794" width="25.140625" customWidth="1"/>
    <col min="1025" max="1025" width="9" customWidth="1"/>
    <col min="1026" max="1026" width="12.140625" customWidth="1"/>
    <col min="1027" max="1027" width="37" customWidth="1"/>
    <col min="1028" max="1028" width="7.7109375" customWidth="1"/>
    <col min="1029" max="1029" width="15.140625" customWidth="1"/>
    <col min="1030" max="1030" width="4.7109375" customWidth="1"/>
    <col min="1031" max="1031" width="10.7109375" bestFit="1" customWidth="1"/>
    <col min="1032" max="1032" width="14.5703125" customWidth="1"/>
    <col min="1033" max="1033" width="4.7109375" customWidth="1"/>
    <col min="1034" max="1034" width="10.28515625" customWidth="1"/>
    <col min="1038" max="1038" width="7.7109375" customWidth="1"/>
    <col min="1039" max="1039" width="0" hidden="1" customWidth="1"/>
    <col min="1040" max="1040" width="33.85546875" customWidth="1"/>
    <col min="1042" max="1042" width="10.42578125" customWidth="1"/>
    <col min="1046" max="1046" width="18.7109375" customWidth="1"/>
    <col min="1050" max="1050" width="25.140625" customWidth="1"/>
    <col min="1281" max="1281" width="9" customWidth="1"/>
    <col min="1282" max="1282" width="12.140625" customWidth="1"/>
    <col min="1283" max="1283" width="37" customWidth="1"/>
    <col min="1284" max="1284" width="7.7109375" customWidth="1"/>
    <col min="1285" max="1285" width="15.140625" customWidth="1"/>
    <col min="1286" max="1286" width="4.7109375" customWidth="1"/>
    <col min="1287" max="1287" width="10.7109375" bestFit="1" customWidth="1"/>
    <col min="1288" max="1288" width="14.5703125" customWidth="1"/>
    <col min="1289" max="1289" width="4.7109375" customWidth="1"/>
    <col min="1290" max="1290" width="10.28515625" customWidth="1"/>
    <col min="1294" max="1294" width="7.7109375" customWidth="1"/>
    <col min="1295" max="1295" width="0" hidden="1" customWidth="1"/>
    <col min="1296" max="1296" width="33.85546875" customWidth="1"/>
    <col min="1298" max="1298" width="10.42578125" customWidth="1"/>
    <col min="1302" max="1302" width="18.7109375" customWidth="1"/>
    <col min="1306" max="1306" width="25.140625" customWidth="1"/>
    <col min="1537" max="1537" width="9" customWidth="1"/>
    <col min="1538" max="1538" width="12.140625" customWidth="1"/>
    <col min="1539" max="1539" width="37" customWidth="1"/>
    <col min="1540" max="1540" width="7.7109375" customWidth="1"/>
    <col min="1541" max="1541" width="15.140625" customWidth="1"/>
    <col min="1542" max="1542" width="4.7109375" customWidth="1"/>
    <col min="1543" max="1543" width="10.7109375" bestFit="1" customWidth="1"/>
    <col min="1544" max="1544" width="14.5703125" customWidth="1"/>
    <col min="1545" max="1545" width="4.7109375" customWidth="1"/>
    <col min="1546" max="1546" width="10.28515625" customWidth="1"/>
    <col min="1550" max="1550" width="7.7109375" customWidth="1"/>
    <col min="1551" max="1551" width="0" hidden="1" customWidth="1"/>
    <col min="1552" max="1552" width="33.85546875" customWidth="1"/>
    <col min="1554" max="1554" width="10.42578125" customWidth="1"/>
    <col min="1558" max="1558" width="18.7109375" customWidth="1"/>
    <col min="1562" max="1562" width="25.140625" customWidth="1"/>
    <col min="1793" max="1793" width="9" customWidth="1"/>
    <col min="1794" max="1794" width="12.140625" customWidth="1"/>
    <col min="1795" max="1795" width="37" customWidth="1"/>
    <col min="1796" max="1796" width="7.7109375" customWidth="1"/>
    <col min="1797" max="1797" width="15.140625" customWidth="1"/>
    <col min="1798" max="1798" width="4.7109375" customWidth="1"/>
    <col min="1799" max="1799" width="10.7109375" bestFit="1" customWidth="1"/>
    <col min="1800" max="1800" width="14.5703125" customWidth="1"/>
    <col min="1801" max="1801" width="4.7109375" customWidth="1"/>
    <col min="1802" max="1802" width="10.28515625" customWidth="1"/>
    <col min="1806" max="1806" width="7.7109375" customWidth="1"/>
    <col min="1807" max="1807" width="0" hidden="1" customWidth="1"/>
    <col min="1808" max="1808" width="33.85546875" customWidth="1"/>
    <col min="1810" max="1810" width="10.42578125" customWidth="1"/>
    <col min="1814" max="1814" width="18.7109375" customWidth="1"/>
    <col min="1818" max="1818" width="25.140625" customWidth="1"/>
    <col min="2049" max="2049" width="9" customWidth="1"/>
    <col min="2050" max="2050" width="12.140625" customWidth="1"/>
    <col min="2051" max="2051" width="37" customWidth="1"/>
    <col min="2052" max="2052" width="7.7109375" customWidth="1"/>
    <col min="2053" max="2053" width="15.140625" customWidth="1"/>
    <col min="2054" max="2054" width="4.7109375" customWidth="1"/>
    <col min="2055" max="2055" width="10.7109375" bestFit="1" customWidth="1"/>
    <col min="2056" max="2056" width="14.5703125" customWidth="1"/>
    <col min="2057" max="2057" width="4.7109375" customWidth="1"/>
    <col min="2058" max="2058" width="10.28515625" customWidth="1"/>
    <col min="2062" max="2062" width="7.7109375" customWidth="1"/>
    <col min="2063" max="2063" width="0" hidden="1" customWidth="1"/>
    <col min="2064" max="2064" width="33.85546875" customWidth="1"/>
    <col min="2066" max="2066" width="10.42578125" customWidth="1"/>
    <col min="2070" max="2070" width="18.7109375" customWidth="1"/>
    <col min="2074" max="2074" width="25.140625" customWidth="1"/>
    <col min="2305" max="2305" width="9" customWidth="1"/>
    <col min="2306" max="2306" width="12.140625" customWidth="1"/>
    <col min="2307" max="2307" width="37" customWidth="1"/>
    <col min="2308" max="2308" width="7.7109375" customWidth="1"/>
    <col min="2309" max="2309" width="15.140625" customWidth="1"/>
    <col min="2310" max="2310" width="4.7109375" customWidth="1"/>
    <col min="2311" max="2311" width="10.7109375" bestFit="1" customWidth="1"/>
    <col min="2312" max="2312" width="14.5703125" customWidth="1"/>
    <col min="2313" max="2313" width="4.7109375" customWidth="1"/>
    <col min="2314" max="2314" width="10.28515625" customWidth="1"/>
    <col min="2318" max="2318" width="7.7109375" customWidth="1"/>
    <col min="2319" max="2319" width="0" hidden="1" customWidth="1"/>
    <col min="2320" max="2320" width="33.85546875" customWidth="1"/>
    <col min="2322" max="2322" width="10.42578125" customWidth="1"/>
    <col min="2326" max="2326" width="18.7109375" customWidth="1"/>
    <col min="2330" max="2330" width="25.140625" customWidth="1"/>
    <col min="2561" max="2561" width="9" customWidth="1"/>
    <col min="2562" max="2562" width="12.140625" customWidth="1"/>
    <col min="2563" max="2563" width="37" customWidth="1"/>
    <col min="2564" max="2564" width="7.7109375" customWidth="1"/>
    <col min="2565" max="2565" width="15.140625" customWidth="1"/>
    <col min="2566" max="2566" width="4.7109375" customWidth="1"/>
    <col min="2567" max="2567" width="10.7109375" bestFit="1" customWidth="1"/>
    <col min="2568" max="2568" width="14.5703125" customWidth="1"/>
    <col min="2569" max="2569" width="4.7109375" customWidth="1"/>
    <col min="2570" max="2570" width="10.28515625" customWidth="1"/>
    <col min="2574" max="2574" width="7.7109375" customWidth="1"/>
    <col min="2575" max="2575" width="0" hidden="1" customWidth="1"/>
    <col min="2576" max="2576" width="33.85546875" customWidth="1"/>
    <col min="2578" max="2578" width="10.42578125" customWidth="1"/>
    <col min="2582" max="2582" width="18.7109375" customWidth="1"/>
    <col min="2586" max="2586" width="25.140625" customWidth="1"/>
    <col min="2817" max="2817" width="9" customWidth="1"/>
    <col min="2818" max="2818" width="12.140625" customWidth="1"/>
    <col min="2819" max="2819" width="37" customWidth="1"/>
    <col min="2820" max="2820" width="7.7109375" customWidth="1"/>
    <col min="2821" max="2821" width="15.140625" customWidth="1"/>
    <col min="2822" max="2822" width="4.7109375" customWidth="1"/>
    <col min="2823" max="2823" width="10.7109375" bestFit="1" customWidth="1"/>
    <col min="2824" max="2824" width="14.5703125" customWidth="1"/>
    <col min="2825" max="2825" width="4.7109375" customWidth="1"/>
    <col min="2826" max="2826" width="10.28515625" customWidth="1"/>
    <col min="2830" max="2830" width="7.7109375" customWidth="1"/>
    <col min="2831" max="2831" width="0" hidden="1" customWidth="1"/>
    <col min="2832" max="2832" width="33.85546875" customWidth="1"/>
    <col min="2834" max="2834" width="10.42578125" customWidth="1"/>
    <col min="2838" max="2838" width="18.7109375" customWidth="1"/>
    <col min="2842" max="2842" width="25.140625" customWidth="1"/>
    <col min="3073" max="3073" width="9" customWidth="1"/>
    <col min="3074" max="3074" width="12.140625" customWidth="1"/>
    <col min="3075" max="3075" width="37" customWidth="1"/>
    <col min="3076" max="3076" width="7.7109375" customWidth="1"/>
    <col min="3077" max="3077" width="15.140625" customWidth="1"/>
    <col min="3078" max="3078" width="4.7109375" customWidth="1"/>
    <col min="3079" max="3079" width="10.7109375" bestFit="1" customWidth="1"/>
    <col min="3080" max="3080" width="14.5703125" customWidth="1"/>
    <col min="3081" max="3081" width="4.7109375" customWidth="1"/>
    <col min="3082" max="3082" width="10.28515625" customWidth="1"/>
    <col min="3086" max="3086" width="7.7109375" customWidth="1"/>
    <col min="3087" max="3087" width="0" hidden="1" customWidth="1"/>
    <col min="3088" max="3088" width="33.85546875" customWidth="1"/>
    <col min="3090" max="3090" width="10.42578125" customWidth="1"/>
    <col min="3094" max="3094" width="18.7109375" customWidth="1"/>
    <col min="3098" max="3098" width="25.140625" customWidth="1"/>
    <col min="3329" max="3329" width="9" customWidth="1"/>
    <col min="3330" max="3330" width="12.140625" customWidth="1"/>
    <col min="3331" max="3331" width="37" customWidth="1"/>
    <col min="3332" max="3332" width="7.7109375" customWidth="1"/>
    <col min="3333" max="3333" width="15.140625" customWidth="1"/>
    <col min="3334" max="3334" width="4.7109375" customWidth="1"/>
    <col min="3335" max="3335" width="10.7109375" bestFit="1" customWidth="1"/>
    <col min="3336" max="3336" width="14.5703125" customWidth="1"/>
    <col min="3337" max="3337" width="4.7109375" customWidth="1"/>
    <col min="3338" max="3338" width="10.28515625" customWidth="1"/>
    <col min="3342" max="3342" width="7.7109375" customWidth="1"/>
    <col min="3343" max="3343" width="0" hidden="1" customWidth="1"/>
    <col min="3344" max="3344" width="33.85546875" customWidth="1"/>
    <col min="3346" max="3346" width="10.42578125" customWidth="1"/>
    <col min="3350" max="3350" width="18.7109375" customWidth="1"/>
    <col min="3354" max="3354" width="25.140625" customWidth="1"/>
    <col min="3585" max="3585" width="9" customWidth="1"/>
    <col min="3586" max="3586" width="12.140625" customWidth="1"/>
    <col min="3587" max="3587" width="37" customWidth="1"/>
    <col min="3588" max="3588" width="7.7109375" customWidth="1"/>
    <col min="3589" max="3589" width="15.140625" customWidth="1"/>
    <col min="3590" max="3590" width="4.7109375" customWidth="1"/>
    <col min="3591" max="3591" width="10.7109375" bestFit="1" customWidth="1"/>
    <col min="3592" max="3592" width="14.5703125" customWidth="1"/>
    <col min="3593" max="3593" width="4.7109375" customWidth="1"/>
    <col min="3594" max="3594" width="10.28515625" customWidth="1"/>
    <col min="3598" max="3598" width="7.7109375" customWidth="1"/>
    <col min="3599" max="3599" width="0" hidden="1" customWidth="1"/>
    <col min="3600" max="3600" width="33.85546875" customWidth="1"/>
    <col min="3602" max="3602" width="10.42578125" customWidth="1"/>
    <col min="3606" max="3606" width="18.7109375" customWidth="1"/>
    <col min="3610" max="3610" width="25.140625" customWidth="1"/>
    <col min="3841" max="3841" width="9" customWidth="1"/>
    <col min="3842" max="3842" width="12.140625" customWidth="1"/>
    <col min="3843" max="3843" width="37" customWidth="1"/>
    <col min="3844" max="3844" width="7.7109375" customWidth="1"/>
    <col min="3845" max="3845" width="15.140625" customWidth="1"/>
    <col min="3846" max="3846" width="4.7109375" customWidth="1"/>
    <col min="3847" max="3847" width="10.7109375" bestFit="1" customWidth="1"/>
    <col min="3848" max="3848" width="14.5703125" customWidth="1"/>
    <col min="3849" max="3849" width="4.7109375" customWidth="1"/>
    <col min="3850" max="3850" width="10.28515625" customWidth="1"/>
    <col min="3854" max="3854" width="7.7109375" customWidth="1"/>
    <col min="3855" max="3855" width="0" hidden="1" customWidth="1"/>
    <col min="3856" max="3856" width="33.85546875" customWidth="1"/>
    <col min="3858" max="3858" width="10.42578125" customWidth="1"/>
    <col min="3862" max="3862" width="18.7109375" customWidth="1"/>
    <col min="3866" max="3866" width="25.140625" customWidth="1"/>
    <col min="4097" max="4097" width="9" customWidth="1"/>
    <col min="4098" max="4098" width="12.140625" customWidth="1"/>
    <col min="4099" max="4099" width="37" customWidth="1"/>
    <col min="4100" max="4100" width="7.7109375" customWidth="1"/>
    <col min="4101" max="4101" width="15.140625" customWidth="1"/>
    <col min="4102" max="4102" width="4.7109375" customWidth="1"/>
    <col min="4103" max="4103" width="10.7109375" bestFit="1" customWidth="1"/>
    <col min="4104" max="4104" width="14.5703125" customWidth="1"/>
    <col min="4105" max="4105" width="4.7109375" customWidth="1"/>
    <col min="4106" max="4106" width="10.28515625" customWidth="1"/>
    <col min="4110" max="4110" width="7.7109375" customWidth="1"/>
    <col min="4111" max="4111" width="0" hidden="1" customWidth="1"/>
    <col min="4112" max="4112" width="33.85546875" customWidth="1"/>
    <col min="4114" max="4114" width="10.42578125" customWidth="1"/>
    <col min="4118" max="4118" width="18.7109375" customWidth="1"/>
    <col min="4122" max="4122" width="25.140625" customWidth="1"/>
    <col min="4353" max="4353" width="9" customWidth="1"/>
    <col min="4354" max="4354" width="12.140625" customWidth="1"/>
    <col min="4355" max="4355" width="37" customWidth="1"/>
    <col min="4356" max="4356" width="7.7109375" customWidth="1"/>
    <col min="4357" max="4357" width="15.140625" customWidth="1"/>
    <col min="4358" max="4358" width="4.7109375" customWidth="1"/>
    <col min="4359" max="4359" width="10.7109375" bestFit="1" customWidth="1"/>
    <col min="4360" max="4360" width="14.5703125" customWidth="1"/>
    <col min="4361" max="4361" width="4.7109375" customWidth="1"/>
    <col min="4362" max="4362" width="10.28515625" customWidth="1"/>
    <col min="4366" max="4366" width="7.7109375" customWidth="1"/>
    <col min="4367" max="4367" width="0" hidden="1" customWidth="1"/>
    <col min="4368" max="4368" width="33.85546875" customWidth="1"/>
    <col min="4370" max="4370" width="10.42578125" customWidth="1"/>
    <col min="4374" max="4374" width="18.7109375" customWidth="1"/>
    <col min="4378" max="4378" width="25.140625" customWidth="1"/>
    <col min="4609" max="4609" width="9" customWidth="1"/>
    <col min="4610" max="4610" width="12.140625" customWidth="1"/>
    <col min="4611" max="4611" width="37" customWidth="1"/>
    <col min="4612" max="4612" width="7.7109375" customWidth="1"/>
    <col min="4613" max="4613" width="15.140625" customWidth="1"/>
    <col min="4614" max="4614" width="4.7109375" customWidth="1"/>
    <col min="4615" max="4615" width="10.7109375" bestFit="1" customWidth="1"/>
    <col min="4616" max="4616" width="14.5703125" customWidth="1"/>
    <col min="4617" max="4617" width="4.7109375" customWidth="1"/>
    <col min="4618" max="4618" width="10.28515625" customWidth="1"/>
    <col min="4622" max="4622" width="7.7109375" customWidth="1"/>
    <col min="4623" max="4623" width="0" hidden="1" customWidth="1"/>
    <col min="4624" max="4624" width="33.85546875" customWidth="1"/>
    <col min="4626" max="4626" width="10.42578125" customWidth="1"/>
    <col min="4630" max="4630" width="18.7109375" customWidth="1"/>
    <col min="4634" max="4634" width="25.140625" customWidth="1"/>
    <col min="4865" max="4865" width="9" customWidth="1"/>
    <col min="4866" max="4866" width="12.140625" customWidth="1"/>
    <col min="4867" max="4867" width="37" customWidth="1"/>
    <col min="4868" max="4868" width="7.7109375" customWidth="1"/>
    <col min="4869" max="4869" width="15.140625" customWidth="1"/>
    <col min="4870" max="4870" width="4.7109375" customWidth="1"/>
    <col min="4871" max="4871" width="10.7109375" bestFit="1" customWidth="1"/>
    <col min="4872" max="4872" width="14.5703125" customWidth="1"/>
    <col min="4873" max="4873" width="4.7109375" customWidth="1"/>
    <col min="4874" max="4874" width="10.28515625" customWidth="1"/>
    <col min="4878" max="4878" width="7.7109375" customWidth="1"/>
    <col min="4879" max="4879" width="0" hidden="1" customWidth="1"/>
    <col min="4880" max="4880" width="33.85546875" customWidth="1"/>
    <col min="4882" max="4882" width="10.42578125" customWidth="1"/>
    <col min="4886" max="4886" width="18.7109375" customWidth="1"/>
    <col min="4890" max="4890" width="25.140625" customWidth="1"/>
    <col min="5121" max="5121" width="9" customWidth="1"/>
    <col min="5122" max="5122" width="12.140625" customWidth="1"/>
    <col min="5123" max="5123" width="37" customWidth="1"/>
    <col min="5124" max="5124" width="7.7109375" customWidth="1"/>
    <col min="5125" max="5125" width="15.140625" customWidth="1"/>
    <col min="5126" max="5126" width="4.7109375" customWidth="1"/>
    <col min="5127" max="5127" width="10.7109375" bestFit="1" customWidth="1"/>
    <col min="5128" max="5128" width="14.5703125" customWidth="1"/>
    <col min="5129" max="5129" width="4.7109375" customWidth="1"/>
    <col min="5130" max="5130" width="10.28515625" customWidth="1"/>
    <col min="5134" max="5134" width="7.7109375" customWidth="1"/>
    <col min="5135" max="5135" width="0" hidden="1" customWidth="1"/>
    <col min="5136" max="5136" width="33.85546875" customWidth="1"/>
    <col min="5138" max="5138" width="10.42578125" customWidth="1"/>
    <col min="5142" max="5142" width="18.7109375" customWidth="1"/>
    <col min="5146" max="5146" width="25.140625" customWidth="1"/>
    <col min="5377" max="5377" width="9" customWidth="1"/>
    <col min="5378" max="5378" width="12.140625" customWidth="1"/>
    <col min="5379" max="5379" width="37" customWidth="1"/>
    <col min="5380" max="5380" width="7.7109375" customWidth="1"/>
    <col min="5381" max="5381" width="15.140625" customWidth="1"/>
    <col min="5382" max="5382" width="4.7109375" customWidth="1"/>
    <col min="5383" max="5383" width="10.7109375" bestFit="1" customWidth="1"/>
    <col min="5384" max="5384" width="14.5703125" customWidth="1"/>
    <col min="5385" max="5385" width="4.7109375" customWidth="1"/>
    <col min="5386" max="5386" width="10.28515625" customWidth="1"/>
    <col min="5390" max="5390" width="7.7109375" customWidth="1"/>
    <col min="5391" max="5391" width="0" hidden="1" customWidth="1"/>
    <col min="5392" max="5392" width="33.85546875" customWidth="1"/>
    <col min="5394" max="5394" width="10.42578125" customWidth="1"/>
    <col min="5398" max="5398" width="18.7109375" customWidth="1"/>
    <col min="5402" max="5402" width="25.140625" customWidth="1"/>
    <col min="5633" max="5633" width="9" customWidth="1"/>
    <col min="5634" max="5634" width="12.140625" customWidth="1"/>
    <col min="5635" max="5635" width="37" customWidth="1"/>
    <col min="5636" max="5636" width="7.7109375" customWidth="1"/>
    <col min="5637" max="5637" width="15.140625" customWidth="1"/>
    <col min="5638" max="5638" width="4.7109375" customWidth="1"/>
    <col min="5639" max="5639" width="10.7109375" bestFit="1" customWidth="1"/>
    <col min="5640" max="5640" width="14.5703125" customWidth="1"/>
    <col min="5641" max="5641" width="4.7109375" customWidth="1"/>
    <col min="5642" max="5642" width="10.28515625" customWidth="1"/>
    <col min="5646" max="5646" width="7.7109375" customWidth="1"/>
    <col min="5647" max="5647" width="0" hidden="1" customWidth="1"/>
    <col min="5648" max="5648" width="33.85546875" customWidth="1"/>
    <col min="5650" max="5650" width="10.42578125" customWidth="1"/>
    <col min="5654" max="5654" width="18.7109375" customWidth="1"/>
    <col min="5658" max="5658" width="25.140625" customWidth="1"/>
    <col min="5889" max="5889" width="9" customWidth="1"/>
    <col min="5890" max="5890" width="12.140625" customWidth="1"/>
    <col min="5891" max="5891" width="37" customWidth="1"/>
    <col min="5892" max="5892" width="7.7109375" customWidth="1"/>
    <col min="5893" max="5893" width="15.140625" customWidth="1"/>
    <col min="5894" max="5894" width="4.7109375" customWidth="1"/>
    <col min="5895" max="5895" width="10.7109375" bestFit="1" customWidth="1"/>
    <col min="5896" max="5896" width="14.5703125" customWidth="1"/>
    <col min="5897" max="5897" width="4.7109375" customWidth="1"/>
    <col min="5898" max="5898" width="10.28515625" customWidth="1"/>
    <col min="5902" max="5902" width="7.7109375" customWidth="1"/>
    <col min="5903" max="5903" width="0" hidden="1" customWidth="1"/>
    <col min="5904" max="5904" width="33.85546875" customWidth="1"/>
    <col min="5906" max="5906" width="10.42578125" customWidth="1"/>
    <col min="5910" max="5910" width="18.7109375" customWidth="1"/>
    <col min="5914" max="5914" width="25.140625" customWidth="1"/>
    <col min="6145" max="6145" width="9" customWidth="1"/>
    <col min="6146" max="6146" width="12.140625" customWidth="1"/>
    <col min="6147" max="6147" width="37" customWidth="1"/>
    <col min="6148" max="6148" width="7.7109375" customWidth="1"/>
    <col min="6149" max="6149" width="15.140625" customWidth="1"/>
    <col min="6150" max="6150" width="4.7109375" customWidth="1"/>
    <col min="6151" max="6151" width="10.7109375" bestFit="1" customWidth="1"/>
    <col min="6152" max="6152" width="14.5703125" customWidth="1"/>
    <col min="6153" max="6153" width="4.7109375" customWidth="1"/>
    <col min="6154" max="6154" width="10.28515625" customWidth="1"/>
    <col min="6158" max="6158" width="7.7109375" customWidth="1"/>
    <col min="6159" max="6159" width="0" hidden="1" customWidth="1"/>
    <col min="6160" max="6160" width="33.85546875" customWidth="1"/>
    <col min="6162" max="6162" width="10.42578125" customWidth="1"/>
    <col min="6166" max="6166" width="18.7109375" customWidth="1"/>
    <col min="6170" max="6170" width="25.140625" customWidth="1"/>
    <col min="6401" max="6401" width="9" customWidth="1"/>
    <col min="6402" max="6402" width="12.140625" customWidth="1"/>
    <col min="6403" max="6403" width="37" customWidth="1"/>
    <col min="6404" max="6404" width="7.7109375" customWidth="1"/>
    <col min="6405" max="6405" width="15.140625" customWidth="1"/>
    <col min="6406" max="6406" width="4.7109375" customWidth="1"/>
    <col min="6407" max="6407" width="10.7109375" bestFit="1" customWidth="1"/>
    <col min="6408" max="6408" width="14.5703125" customWidth="1"/>
    <col min="6409" max="6409" width="4.7109375" customWidth="1"/>
    <col min="6410" max="6410" width="10.28515625" customWidth="1"/>
    <col min="6414" max="6414" width="7.7109375" customWidth="1"/>
    <col min="6415" max="6415" width="0" hidden="1" customWidth="1"/>
    <col min="6416" max="6416" width="33.85546875" customWidth="1"/>
    <col min="6418" max="6418" width="10.42578125" customWidth="1"/>
    <col min="6422" max="6422" width="18.7109375" customWidth="1"/>
    <col min="6426" max="6426" width="25.140625" customWidth="1"/>
    <col min="6657" max="6657" width="9" customWidth="1"/>
    <col min="6658" max="6658" width="12.140625" customWidth="1"/>
    <col min="6659" max="6659" width="37" customWidth="1"/>
    <col min="6660" max="6660" width="7.7109375" customWidth="1"/>
    <col min="6661" max="6661" width="15.140625" customWidth="1"/>
    <col min="6662" max="6662" width="4.7109375" customWidth="1"/>
    <col min="6663" max="6663" width="10.7109375" bestFit="1" customWidth="1"/>
    <col min="6664" max="6664" width="14.5703125" customWidth="1"/>
    <col min="6665" max="6665" width="4.7109375" customWidth="1"/>
    <col min="6666" max="6666" width="10.28515625" customWidth="1"/>
    <col min="6670" max="6670" width="7.7109375" customWidth="1"/>
    <col min="6671" max="6671" width="0" hidden="1" customWidth="1"/>
    <col min="6672" max="6672" width="33.85546875" customWidth="1"/>
    <col min="6674" max="6674" width="10.42578125" customWidth="1"/>
    <col min="6678" max="6678" width="18.7109375" customWidth="1"/>
    <col min="6682" max="6682" width="25.140625" customWidth="1"/>
    <col min="6913" max="6913" width="9" customWidth="1"/>
    <col min="6914" max="6914" width="12.140625" customWidth="1"/>
    <col min="6915" max="6915" width="37" customWidth="1"/>
    <col min="6916" max="6916" width="7.7109375" customWidth="1"/>
    <col min="6917" max="6917" width="15.140625" customWidth="1"/>
    <col min="6918" max="6918" width="4.7109375" customWidth="1"/>
    <col min="6919" max="6919" width="10.7109375" bestFit="1" customWidth="1"/>
    <col min="6920" max="6920" width="14.5703125" customWidth="1"/>
    <col min="6921" max="6921" width="4.7109375" customWidth="1"/>
    <col min="6922" max="6922" width="10.28515625" customWidth="1"/>
    <col min="6926" max="6926" width="7.7109375" customWidth="1"/>
    <col min="6927" max="6927" width="0" hidden="1" customWidth="1"/>
    <col min="6928" max="6928" width="33.85546875" customWidth="1"/>
    <col min="6930" max="6930" width="10.42578125" customWidth="1"/>
    <col min="6934" max="6934" width="18.7109375" customWidth="1"/>
    <col min="6938" max="6938" width="25.140625" customWidth="1"/>
    <col min="7169" max="7169" width="9" customWidth="1"/>
    <col min="7170" max="7170" width="12.140625" customWidth="1"/>
    <col min="7171" max="7171" width="37" customWidth="1"/>
    <col min="7172" max="7172" width="7.7109375" customWidth="1"/>
    <col min="7173" max="7173" width="15.140625" customWidth="1"/>
    <col min="7174" max="7174" width="4.7109375" customWidth="1"/>
    <col min="7175" max="7175" width="10.7109375" bestFit="1" customWidth="1"/>
    <col min="7176" max="7176" width="14.5703125" customWidth="1"/>
    <col min="7177" max="7177" width="4.7109375" customWidth="1"/>
    <col min="7178" max="7178" width="10.28515625" customWidth="1"/>
    <col min="7182" max="7182" width="7.7109375" customWidth="1"/>
    <col min="7183" max="7183" width="0" hidden="1" customWidth="1"/>
    <col min="7184" max="7184" width="33.85546875" customWidth="1"/>
    <col min="7186" max="7186" width="10.42578125" customWidth="1"/>
    <col min="7190" max="7190" width="18.7109375" customWidth="1"/>
    <col min="7194" max="7194" width="25.140625" customWidth="1"/>
    <col min="7425" max="7425" width="9" customWidth="1"/>
    <col min="7426" max="7426" width="12.140625" customWidth="1"/>
    <col min="7427" max="7427" width="37" customWidth="1"/>
    <col min="7428" max="7428" width="7.7109375" customWidth="1"/>
    <col min="7429" max="7429" width="15.140625" customWidth="1"/>
    <col min="7430" max="7430" width="4.7109375" customWidth="1"/>
    <col min="7431" max="7431" width="10.7109375" bestFit="1" customWidth="1"/>
    <col min="7432" max="7432" width="14.5703125" customWidth="1"/>
    <col min="7433" max="7433" width="4.7109375" customWidth="1"/>
    <col min="7434" max="7434" width="10.28515625" customWidth="1"/>
    <col min="7438" max="7438" width="7.7109375" customWidth="1"/>
    <col min="7439" max="7439" width="0" hidden="1" customWidth="1"/>
    <col min="7440" max="7440" width="33.85546875" customWidth="1"/>
    <col min="7442" max="7442" width="10.42578125" customWidth="1"/>
    <col min="7446" max="7446" width="18.7109375" customWidth="1"/>
    <col min="7450" max="7450" width="25.140625" customWidth="1"/>
    <col min="7681" max="7681" width="9" customWidth="1"/>
    <col min="7682" max="7682" width="12.140625" customWidth="1"/>
    <col min="7683" max="7683" width="37" customWidth="1"/>
    <col min="7684" max="7684" width="7.7109375" customWidth="1"/>
    <col min="7685" max="7685" width="15.140625" customWidth="1"/>
    <col min="7686" max="7686" width="4.7109375" customWidth="1"/>
    <col min="7687" max="7687" width="10.7109375" bestFit="1" customWidth="1"/>
    <col min="7688" max="7688" width="14.5703125" customWidth="1"/>
    <col min="7689" max="7689" width="4.7109375" customWidth="1"/>
    <col min="7690" max="7690" width="10.28515625" customWidth="1"/>
    <col min="7694" max="7694" width="7.7109375" customWidth="1"/>
    <col min="7695" max="7695" width="0" hidden="1" customWidth="1"/>
    <col min="7696" max="7696" width="33.85546875" customWidth="1"/>
    <col min="7698" max="7698" width="10.42578125" customWidth="1"/>
    <col min="7702" max="7702" width="18.7109375" customWidth="1"/>
    <col min="7706" max="7706" width="25.140625" customWidth="1"/>
    <col min="7937" max="7937" width="9" customWidth="1"/>
    <col min="7938" max="7938" width="12.140625" customWidth="1"/>
    <col min="7939" max="7939" width="37" customWidth="1"/>
    <col min="7940" max="7940" width="7.7109375" customWidth="1"/>
    <col min="7941" max="7941" width="15.140625" customWidth="1"/>
    <col min="7942" max="7942" width="4.7109375" customWidth="1"/>
    <col min="7943" max="7943" width="10.7109375" bestFit="1" customWidth="1"/>
    <col min="7944" max="7944" width="14.5703125" customWidth="1"/>
    <col min="7945" max="7945" width="4.7109375" customWidth="1"/>
    <col min="7946" max="7946" width="10.28515625" customWidth="1"/>
    <col min="7950" max="7950" width="7.7109375" customWidth="1"/>
    <col min="7951" max="7951" width="0" hidden="1" customWidth="1"/>
    <col min="7952" max="7952" width="33.85546875" customWidth="1"/>
    <col min="7954" max="7954" width="10.42578125" customWidth="1"/>
    <col min="7958" max="7958" width="18.7109375" customWidth="1"/>
    <col min="7962" max="7962" width="25.140625" customWidth="1"/>
    <col min="8193" max="8193" width="9" customWidth="1"/>
    <col min="8194" max="8194" width="12.140625" customWidth="1"/>
    <col min="8195" max="8195" width="37" customWidth="1"/>
    <col min="8196" max="8196" width="7.7109375" customWidth="1"/>
    <col min="8197" max="8197" width="15.140625" customWidth="1"/>
    <col min="8198" max="8198" width="4.7109375" customWidth="1"/>
    <col min="8199" max="8199" width="10.7109375" bestFit="1" customWidth="1"/>
    <col min="8200" max="8200" width="14.5703125" customWidth="1"/>
    <col min="8201" max="8201" width="4.7109375" customWidth="1"/>
    <col min="8202" max="8202" width="10.28515625" customWidth="1"/>
    <col min="8206" max="8206" width="7.7109375" customWidth="1"/>
    <col min="8207" max="8207" width="0" hidden="1" customWidth="1"/>
    <col min="8208" max="8208" width="33.85546875" customWidth="1"/>
    <col min="8210" max="8210" width="10.42578125" customWidth="1"/>
    <col min="8214" max="8214" width="18.7109375" customWidth="1"/>
    <col min="8218" max="8218" width="25.140625" customWidth="1"/>
    <col min="8449" max="8449" width="9" customWidth="1"/>
    <col min="8450" max="8450" width="12.140625" customWidth="1"/>
    <col min="8451" max="8451" width="37" customWidth="1"/>
    <col min="8452" max="8452" width="7.7109375" customWidth="1"/>
    <col min="8453" max="8453" width="15.140625" customWidth="1"/>
    <col min="8454" max="8454" width="4.7109375" customWidth="1"/>
    <col min="8455" max="8455" width="10.7109375" bestFit="1" customWidth="1"/>
    <col min="8456" max="8456" width="14.5703125" customWidth="1"/>
    <col min="8457" max="8457" width="4.7109375" customWidth="1"/>
    <col min="8458" max="8458" width="10.28515625" customWidth="1"/>
    <col min="8462" max="8462" width="7.7109375" customWidth="1"/>
    <col min="8463" max="8463" width="0" hidden="1" customWidth="1"/>
    <col min="8464" max="8464" width="33.85546875" customWidth="1"/>
    <col min="8466" max="8466" width="10.42578125" customWidth="1"/>
    <col min="8470" max="8470" width="18.7109375" customWidth="1"/>
    <col min="8474" max="8474" width="25.140625" customWidth="1"/>
    <col min="8705" max="8705" width="9" customWidth="1"/>
    <col min="8706" max="8706" width="12.140625" customWidth="1"/>
    <col min="8707" max="8707" width="37" customWidth="1"/>
    <col min="8708" max="8708" width="7.7109375" customWidth="1"/>
    <col min="8709" max="8709" width="15.140625" customWidth="1"/>
    <col min="8710" max="8710" width="4.7109375" customWidth="1"/>
    <col min="8711" max="8711" width="10.7109375" bestFit="1" customWidth="1"/>
    <col min="8712" max="8712" width="14.5703125" customWidth="1"/>
    <col min="8713" max="8713" width="4.7109375" customWidth="1"/>
    <col min="8714" max="8714" width="10.28515625" customWidth="1"/>
    <col min="8718" max="8718" width="7.7109375" customWidth="1"/>
    <col min="8719" max="8719" width="0" hidden="1" customWidth="1"/>
    <col min="8720" max="8720" width="33.85546875" customWidth="1"/>
    <col min="8722" max="8722" width="10.42578125" customWidth="1"/>
    <col min="8726" max="8726" width="18.7109375" customWidth="1"/>
    <col min="8730" max="8730" width="25.140625" customWidth="1"/>
    <col min="8961" max="8961" width="9" customWidth="1"/>
    <col min="8962" max="8962" width="12.140625" customWidth="1"/>
    <col min="8963" max="8963" width="37" customWidth="1"/>
    <col min="8964" max="8964" width="7.7109375" customWidth="1"/>
    <col min="8965" max="8965" width="15.140625" customWidth="1"/>
    <col min="8966" max="8966" width="4.7109375" customWidth="1"/>
    <col min="8967" max="8967" width="10.7109375" bestFit="1" customWidth="1"/>
    <col min="8968" max="8968" width="14.5703125" customWidth="1"/>
    <col min="8969" max="8969" width="4.7109375" customWidth="1"/>
    <col min="8970" max="8970" width="10.28515625" customWidth="1"/>
    <col min="8974" max="8974" width="7.7109375" customWidth="1"/>
    <col min="8975" max="8975" width="0" hidden="1" customWidth="1"/>
    <col min="8976" max="8976" width="33.85546875" customWidth="1"/>
    <col min="8978" max="8978" width="10.42578125" customWidth="1"/>
    <col min="8982" max="8982" width="18.7109375" customWidth="1"/>
    <col min="8986" max="8986" width="25.140625" customWidth="1"/>
    <col min="9217" max="9217" width="9" customWidth="1"/>
    <col min="9218" max="9218" width="12.140625" customWidth="1"/>
    <col min="9219" max="9219" width="37" customWidth="1"/>
    <col min="9220" max="9220" width="7.7109375" customWidth="1"/>
    <col min="9221" max="9221" width="15.140625" customWidth="1"/>
    <col min="9222" max="9222" width="4.7109375" customWidth="1"/>
    <col min="9223" max="9223" width="10.7109375" bestFit="1" customWidth="1"/>
    <col min="9224" max="9224" width="14.5703125" customWidth="1"/>
    <col min="9225" max="9225" width="4.7109375" customWidth="1"/>
    <col min="9226" max="9226" width="10.28515625" customWidth="1"/>
    <col min="9230" max="9230" width="7.7109375" customWidth="1"/>
    <col min="9231" max="9231" width="0" hidden="1" customWidth="1"/>
    <col min="9232" max="9232" width="33.85546875" customWidth="1"/>
    <col min="9234" max="9234" width="10.42578125" customWidth="1"/>
    <col min="9238" max="9238" width="18.7109375" customWidth="1"/>
    <col min="9242" max="9242" width="25.140625" customWidth="1"/>
    <col min="9473" max="9473" width="9" customWidth="1"/>
    <col min="9474" max="9474" width="12.140625" customWidth="1"/>
    <col min="9475" max="9475" width="37" customWidth="1"/>
    <col min="9476" max="9476" width="7.7109375" customWidth="1"/>
    <col min="9477" max="9477" width="15.140625" customWidth="1"/>
    <col min="9478" max="9478" width="4.7109375" customWidth="1"/>
    <col min="9479" max="9479" width="10.7109375" bestFit="1" customWidth="1"/>
    <col min="9480" max="9480" width="14.5703125" customWidth="1"/>
    <col min="9481" max="9481" width="4.7109375" customWidth="1"/>
    <col min="9482" max="9482" width="10.28515625" customWidth="1"/>
    <col min="9486" max="9486" width="7.7109375" customWidth="1"/>
    <col min="9487" max="9487" width="0" hidden="1" customWidth="1"/>
    <col min="9488" max="9488" width="33.85546875" customWidth="1"/>
    <col min="9490" max="9490" width="10.42578125" customWidth="1"/>
    <col min="9494" max="9494" width="18.7109375" customWidth="1"/>
    <col min="9498" max="9498" width="25.140625" customWidth="1"/>
    <col min="9729" max="9729" width="9" customWidth="1"/>
    <col min="9730" max="9730" width="12.140625" customWidth="1"/>
    <col min="9731" max="9731" width="37" customWidth="1"/>
    <col min="9732" max="9732" width="7.7109375" customWidth="1"/>
    <col min="9733" max="9733" width="15.140625" customWidth="1"/>
    <col min="9734" max="9734" width="4.7109375" customWidth="1"/>
    <col min="9735" max="9735" width="10.7109375" bestFit="1" customWidth="1"/>
    <col min="9736" max="9736" width="14.5703125" customWidth="1"/>
    <col min="9737" max="9737" width="4.7109375" customWidth="1"/>
    <col min="9738" max="9738" width="10.28515625" customWidth="1"/>
    <col min="9742" max="9742" width="7.7109375" customWidth="1"/>
    <col min="9743" max="9743" width="0" hidden="1" customWidth="1"/>
    <col min="9744" max="9744" width="33.85546875" customWidth="1"/>
    <col min="9746" max="9746" width="10.42578125" customWidth="1"/>
    <col min="9750" max="9750" width="18.7109375" customWidth="1"/>
    <col min="9754" max="9754" width="25.140625" customWidth="1"/>
    <col min="9985" max="9985" width="9" customWidth="1"/>
    <col min="9986" max="9986" width="12.140625" customWidth="1"/>
    <col min="9987" max="9987" width="37" customWidth="1"/>
    <col min="9988" max="9988" width="7.7109375" customWidth="1"/>
    <col min="9989" max="9989" width="15.140625" customWidth="1"/>
    <col min="9990" max="9990" width="4.7109375" customWidth="1"/>
    <col min="9991" max="9991" width="10.7109375" bestFit="1" customWidth="1"/>
    <col min="9992" max="9992" width="14.5703125" customWidth="1"/>
    <col min="9993" max="9993" width="4.7109375" customWidth="1"/>
    <col min="9994" max="9994" width="10.28515625" customWidth="1"/>
    <col min="9998" max="9998" width="7.7109375" customWidth="1"/>
    <col min="9999" max="9999" width="0" hidden="1" customWidth="1"/>
    <col min="10000" max="10000" width="33.85546875" customWidth="1"/>
    <col min="10002" max="10002" width="10.42578125" customWidth="1"/>
    <col min="10006" max="10006" width="18.7109375" customWidth="1"/>
    <col min="10010" max="10010" width="25.140625" customWidth="1"/>
    <col min="10241" max="10241" width="9" customWidth="1"/>
    <col min="10242" max="10242" width="12.140625" customWidth="1"/>
    <col min="10243" max="10243" width="37" customWidth="1"/>
    <col min="10244" max="10244" width="7.7109375" customWidth="1"/>
    <col min="10245" max="10245" width="15.140625" customWidth="1"/>
    <col min="10246" max="10246" width="4.7109375" customWidth="1"/>
    <col min="10247" max="10247" width="10.7109375" bestFit="1" customWidth="1"/>
    <col min="10248" max="10248" width="14.5703125" customWidth="1"/>
    <col min="10249" max="10249" width="4.7109375" customWidth="1"/>
    <col min="10250" max="10250" width="10.28515625" customWidth="1"/>
    <col min="10254" max="10254" width="7.7109375" customWidth="1"/>
    <col min="10255" max="10255" width="0" hidden="1" customWidth="1"/>
    <col min="10256" max="10256" width="33.85546875" customWidth="1"/>
    <col min="10258" max="10258" width="10.42578125" customWidth="1"/>
    <col min="10262" max="10262" width="18.7109375" customWidth="1"/>
    <col min="10266" max="10266" width="25.140625" customWidth="1"/>
    <col min="10497" max="10497" width="9" customWidth="1"/>
    <col min="10498" max="10498" width="12.140625" customWidth="1"/>
    <col min="10499" max="10499" width="37" customWidth="1"/>
    <col min="10500" max="10500" width="7.7109375" customWidth="1"/>
    <col min="10501" max="10501" width="15.140625" customWidth="1"/>
    <col min="10502" max="10502" width="4.7109375" customWidth="1"/>
    <col min="10503" max="10503" width="10.7109375" bestFit="1" customWidth="1"/>
    <col min="10504" max="10504" width="14.5703125" customWidth="1"/>
    <col min="10505" max="10505" width="4.7109375" customWidth="1"/>
    <col min="10506" max="10506" width="10.28515625" customWidth="1"/>
    <col min="10510" max="10510" width="7.7109375" customWidth="1"/>
    <col min="10511" max="10511" width="0" hidden="1" customWidth="1"/>
    <col min="10512" max="10512" width="33.85546875" customWidth="1"/>
    <col min="10514" max="10514" width="10.42578125" customWidth="1"/>
    <col min="10518" max="10518" width="18.7109375" customWidth="1"/>
    <col min="10522" max="10522" width="25.140625" customWidth="1"/>
    <col min="10753" max="10753" width="9" customWidth="1"/>
    <col min="10754" max="10754" width="12.140625" customWidth="1"/>
    <col min="10755" max="10755" width="37" customWidth="1"/>
    <col min="10756" max="10756" width="7.7109375" customWidth="1"/>
    <col min="10757" max="10757" width="15.140625" customWidth="1"/>
    <col min="10758" max="10758" width="4.7109375" customWidth="1"/>
    <col min="10759" max="10759" width="10.7109375" bestFit="1" customWidth="1"/>
    <col min="10760" max="10760" width="14.5703125" customWidth="1"/>
    <col min="10761" max="10761" width="4.7109375" customWidth="1"/>
    <col min="10762" max="10762" width="10.28515625" customWidth="1"/>
    <col min="10766" max="10766" width="7.7109375" customWidth="1"/>
    <col min="10767" max="10767" width="0" hidden="1" customWidth="1"/>
    <col min="10768" max="10768" width="33.85546875" customWidth="1"/>
    <col min="10770" max="10770" width="10.42578125" customWidth="1"/>
    <col min="10774" max="10774" width="18.7109375" customWidth="1"/>
    <col min="10778" max="10778" width="25.140625" customWidth="1"/>
    <col min="11009" max="11009" width="9" customWidth="1"/>
    <col min="11010" max="11010" width="12.140625" customWidth="1"/>
    <col min="11011" max="11011" width="37" customWidth="1"/>
    <col min="11012" max="11012" width="7.7109375" customWidth="1"/>
    <col min="11013" max="11013" width="15.140625" customWidth="1"/>
    <col min="11014" max="11014" width="4.7109375" customWidth="1"/>
    <col min="11015" max="11015" width="10.7109375" bestFit="1" customWidth="1"/>
    <col min="11016" max="11016" width="14.5703125" customWidth="1"/>
    <col min="11017" max="11017" width="4.7109375" customWidth="1"/>
    <col min="11018" max="11018" width="10.28515625" customWidth="1"/>
    <col min="11022" max="11022" width="7.7109375" customWidth="1"/>
    <col min="11023" max="11023" width="0" hidden="1" customWidth="1"/>
    <col min="11024" max="11024" width="33.85546875" customWidth="1"/>
    <col min="11026" max="11026" width="10.42578125" customWidth="1"/>
    <col min="11030" max="11030" width="18.7109375" customWidth="1"/>
    <col min="11034" max="11034" width="25.140625" customWidth="1"/>
    <col min="11265" max="11265" width="9" customWidth="1"/>
    <col min="11266" max="11266" width="12.140625" customWidth="1"/>
    <col min="11267" max="11267" width="37" customWidth="1"/>
    <col min="11268" max="11268" width="7.7109375" customWidth="1"/>
    <col min="11269" max="11269" width="15.140625" customWidth="1"/>
    <col min="11270" max="11270" width="4.7109375" customWidth="1"/>
    <col min="11271" max="11271" width="10.7109375" bestFit="1" customWidth="1"/>
    <col min="11272" max="11272" width="14.5703125" customWidth="1"/>
    <col min="11273" max="11273" width="4.7109375" customWidth="1"/>
    <col min="11274" max="11274" width="10.28515625" customWidth="1"/>
    <col min="11278" max="11278" width="7.7109375" customWidth="1"/>
    <col min="11279" max="11279" width="0" hidden="1" customWidth="1"/>
    <col min="11280" max="11280" width="33.85546875" customWidth="1"/>
    <col min="11282" max="11282" width="10.42578125" customWidth="1"/>
    <col min="11286" max="11286" width="18.7109375" customWidth="1"/>
    <col min="11290" max="11290" width="25.140625" customWidth="1"/>
    <col min="11521" max="11521" width="9" customWidth="1"/>
    <col min="11522" max="11522" width="12.140625" customWidth="1"/>
    <col min="11523" max="11523" width="37" customWidth="1"/>
    <col min="11524" max="11524" width="7.7109375" customWidth="1"/>
    <col min="11525" max="11525" width="15.140625" customWidth="1"/>
    <col min="11526" max="11526" width="4.7109375" customWidth="1"/>
    <col min="11527" max="11527" width="10.7109375" bestFit="1" customWidth="1"/>
    <col min="11528" max="11528" width="14.5703125" customWidth="1"/>
    <col min="11529" max="11529" width="4.7109375" customWidth="1"/>
    <col min="11530" max="11530" width="10.28515625" customWidth="1"/>
    <col min="11534" max="11534" width="7.7109375" customWidth="1"/>
    <col min="11535" max="11535" width="0" hidden="1" customWidth="1"/>
    <col min="11536" max="11536" width="33.85546875" customWidth="1"/>
    <col min="11538" max="11538" width="10.42578125" customWidth="1"/>
    <col min="11542" max="11542" width="18.7109375" customWidth="1"/>
    <col min="11546" max="11546" width="25.140625" customWidth="1"/>
    <col min="11777" max="11777" width="9" customWidth="1"/>
    <col min="11778" max="11778" width="12.140625" customWidth="1"/>
    <col min="11779" max="11779" width="37" customWidth="1"/>
    <col min="11780" max="11780" width="7.7109375" customWidth="1"/>
    <col min="11781" max="11781" width="15.140625" customWidth="1"/>
    <col min="11782" max="11782" width="4.7109375" customWidth="1"/>
    <col min="11783" max="11783" width="10.7109375" bestFit="1" customWidth="1"/>
    <col min="11784" max="11784" width="14.5703125" customWidth="1"/>
    <col min="11785" max="11785" width="4.7109375" customWidth="1"/>
    <col min="11786" max="11786" width="10.28515625" customWidth="1"/>
    <col min="11790" max="11790" width="7.7109375" customWidth="1"/>
    <col min="11791" max="11791" width="0" hidden="1" customWidth="1"/>
    <col min="11792" max="11792" width="33.85546875" customWidth="1"/>
    <col min="11794" max="11794" width="10.42578125" customWidth="1"/>
    <col min="11798" max="11798" width="18.7109375" customWidth="1"/>
    <col min="11802" max="11802" width="25.140625" customWidth="1"/>
    <col min="12033" max="12033" width="9" customWidth="1"/>
    <col min="12034" max="12034" width="12.140625" customWidth="1"/>
    <col min="12035" max="12035" width="37" customWidth="1"/>
    <col min="12036" max="12036" width="7.7109375" customWidth="1"/>
    <col min="12037" max="12037" width="15.140625" customWidth="1"/>
    <col min="12038" max="12038" width="4.7109375" customWidth="1"/>
    <col min="12039" max="12039" width="10.7109375" bestFit="1" customWidth="1"/>
    <col min="12040" max="12040" width="14.5703125" customWidth="1"/>
    <col min="12041" max="12041" width="4.7109375" customWidth="1"/>
    <col min="12042" max="12042" width="10.28515625" customWidth="1"/>
    <col min="12046" max="12046" width="7.7109375" customWidth="1"/>
    <col min="12047" max="12047" width="0" hidden="1" customWidth="1"/>
    <col min="12048" max="12048" width="33.85546875" customWidth="1"/>
    <col min="12050" max="12050" width="10.42578125" customWidth="1"/>
    <col min="12054" max="12054" width="18.7109375" customWidth="1"/>
    <col min="12058" max="12058" width="25.140625" customWidth="1"/>
    <col min="12289" max="12289" width="9" customWidth="1"/>
    <col min="12290" max="12290" width="12.140625" customWidth="1"/>
    <col min="12291" max="12291" width="37" customWidth="1"/>
    <col min="12292" max="12292" width="7.7109375" customWidth="1"/>
    <col min="12293" max="12293" width="15.140625" customWidth="1"/>
    <col min="12294" max="12294" width="4.7109375" customWidth="1"/>
    <col min="12295" max="12295" width="10.7109375" bestFit="1" customWidth="1"/>
    <col min="12296" max="12296" width="14.5703125" customWidth="1"/>
    <col min="12297" max="12297" width="4.7109375" customWidth="1"/>
    <col min="12298" max="12298" width="10.28515625" customWidth="1"/>
    <col min="12302" max="12302" width="7.7109375" customWidth="1"/>
    <col min="12303" max="12303" width="0" hidden="1" customWidth="1"/>
    <col min="12304" max="12304" width="33.85546875" customWidth="1"/>
    <col min="12306" max="12306" width="10.42578125" customWidth="1"/>
    <col min="12310" max="12310" width="18.7109375" customWidth="1"/>
    <col min="12314" max="12314" width="25.140625" customWidth="1"/>
    <col min="12545" max="12545" width="9" customWidth="1"/>
    <col min="12546" max="12546" width="12.140625" customWidth="1"/>
    <col min="12547" max="12547" width="37" customWidth="1"/>
    <col min="12548" max="12548" width="7.7109375" customWidth="1"/>
    <col min="12549" max="12549" width="15.140625" customWidth="1"/>
    <col min="12550" max="12550" width="4.7109375" customWidth="1"/>
    <col min="12551" max="12551" width="10.7109375" bestFit="1" customWidth="1"/>
    <col min="12552" max="12552" width="14.5703125" customWidth="1"/>
    <col min="12553" max="12553" width="4.7109375" customWidth="1"/>
    <col min="12554" max="12554" width="10.28515625" customWidth="1"/>
    <col min="12558" max="12558" width="7.7109375" customWidth="1"/>
    <col min="12559" max="12559" width="0" hidden="1" customWidth="1"/>
    <col min="12560" max="12560" width="33.85546875" customWidth="1"/>
    <col min="12562" max="12562" width="10.42578125" customWidth="1"/>
    <col min="12566" max="12566" width="18.7109375" customWidth="1"/>
    <col min="12570" max="12570" width="25.140625" customWidth="1"/>
    <col min="12801" max="12801" width="9" customWidth="1"/>
    <col min="12802" max="12802" width="12.140625" customWidth="1"/>
    <col min="12803" max="12803" width="37" customWidth="1"/>
    <col min="12804" max="12804" width="7.7109375" customWidth="1"/>
    <col min="12805" max="12805" width="15.140625" customWidth="1"/>
    <col min="12806" max="12806" width="4.7109375" customWidth="1"/>
    <col min="12807" max="12807" width="10.7109375" bestFit="1" customWidth="1"/>
    <col min="12808" max="12808" width="14.5703125" customWidth="1"/>
    <col min="12809" max="12809" width="4.7109375" customWidth="1"/>
    <col min="12810" max="12810" width="10.28515625" customWidth="1"/>
    <col min="12814" max="12814" width="7.7109375" customWidth="1"/>
    <col min="12815" max="12815" width="0" hidden="1" customWidth="1"/>
    <col min="12816" max="12816" width="33.85546875" customWidth="1"/>
    <col min="12818" max="12818" width="10.42578125" customWidth="1"/>
    <col min="12822" max="12822" width="18.7109375" customWidth="1"/>
    <col min="12826" max="12826" width="25.140625" customWidth="1"/>
    <col min="13057" max="13057" width="9" customWidth="1"/>
    <col min="13058" max="13058" width="12.140625" customWidth="1"/>
    <col min="13059" max="13059" width="37" customWidth="1"/>
    <col min="13060" max="13060" width="7.7109375" customWidth="1"/>
    <col min="13061" max="13061" width="15.140625" customWidth="1"/>
    <col min="13062" max="13062" width="4.7109375" customWidth="1"/>
    <col min="13063" max="13063" width="10.7109375" bestFit="1" customWidth="1"/>
    <col min="13064" max="13064" width="14.5703125" customWidth="1"/>
    <col min="13065" max="13065" width="4.7109375" customWidth="1"/>
    <col min="13066" max="13066" width="10.28515625" customWidth="1"/>
    <col min="13070" max="13070" width="7.7109375" customWidth="1"/>
    <col min="13071" max="13071" width="0" hidden="1" customWidth="1"/>
    <col min="13072" max="13072" width="33.85546875" customWidth="1"/>
    <col min="13074" max="13074" width="10.42578125" customWidth="1"/>
    <col min="13078" max="13078" width="18.7109375" customWidth="1"/>
    <col min="13082" max="13082" width="25.140625" customWidth="1"/>
    <col min="13313" max="13313" width="9" customWidth="1"/>
    <col min="13314" max="13314" width="12.140625" customWidth="1"/>
    <col min="13315" max="13315" width="37" customWidth="1"/>
    <col min="13316" max="13316" width="7.7109375" customWidth="1"/>
    <col min="13317" max="13317" width="15.140625" customWidth="1"/>
    <col min="13318" max="13318" width="4.7109375" customWidth="1"/>
    <col min="13319" max="13319" width="10.7109375" bestFit="1" customWidth="1"/>
    <col min="13320" max="13320" width="14.5703125" customWidth="1"/>
    <col min="13321" max="13321" width="4.7109375" customWidth="1"/>
    <col min="13322" max="13322" width="10.28515625" customWidth="1"/>
    <col min="13326" max="13326" width="7.7109375" customWidth="1"/>
    <col min="13327" max="13327" width="0" hidden="1" customWidth="1"/>
    <col min="13328" max="13328" width="33.85546875" customWidth="1"/>
    <col min="13330" max="13330" width="10.42578125" customWidth="1"/>
    <col min="13334" max="13334" width="18.7109375" customWidth="1"/>
    <col min="13338" max="13338" width="25.140625" customWidth="1"/>
    <col min="13569" max="13569" width="9" customWidth="1"/>
    <col min="13570" max="13570" width="12.140625" customWidth="1"/>
    <col min="13571" max="13571" width="37" customWidth="1"/>
    <col min="13572" max="13572" width="7.7109375" customWidth="1"/>
    <col min="13573" max="13573" width="15.140625" customWidth="1"/>
    <col min="13574" max="13574" width="4.7109375" customWidth="1"/>
    <col min="13575" max="13575" width="10.7109375" bestFit="1" customWidth="1"/>
    <col min="13576" max="13576" width="14.5703125" customWidth="1"/>
    <col min="13577" max="13577" width="4.7109375" customWidth="1"/>
    <col min="13578" max="13578" width="10.28515625" customWidth="1"/>
    <col min="13582" max="13582" width="7.7109375" customWidth="1"/>
    <col min="13583" max="13583" width="0" hidden="1" customWidth="1"/>
    <col min="13584" max="13584" width="33.85546875" customWidth="1"/>
    <col min="13586" max="13586" width="10.42578125" customWidth="1"/>
    <col min="13590" max="13590" width="18.7109375" customWidth="1"/>
    <col min="13594" max="13594" width="25.140625" customWidth="1"/>
    <col min="13825" max="13825" width="9" customWidth="1"/>
    <col min="13826" max="13826" width="12.140625" customWidth="1"/>
    <col min="13827" max="13827" width="37" customWidth="1"/>
    <col min="13828" max="13828" width="7.7109375" customWidth="1"/>
    <col min="13829" max="13829" width="15.140625" customWidth="1"/>
    <col min="13830" max="13830" width="4.7109375" customWidth="1"/>
    <col min="13831" max="13831" width="10.7109375" bestFit="1" customWidth="1"/>
    <col min="13832" max="13832" width="14.5703125" customWidth="1"/>
    <col min="13833" max="13833" width="4.7109375" customWidth="1"/>
    <col min="13834" max="13834" width="10.28515625" customWidth="1"/>
    <col min="13838" max="13838" width="7.7109375" customWidth="1"/>
    <col min="13839" max="13839" width="0" hidden="1" customWidth="1"/>
    <col min="13840" max="13840" width="33.85546875" customWidth="1"/>
    <col min="13842" max="13842" width="10.42578125" customWidth="1"/>
    <col min="13846" max="13846" width="18.7109375" customWidth="1"/>
    <col min="13850" max="13850" width="25.140625" customWidth="1"/>
    <col min="14081" max="14081" width="9" customWidth="1"/>
    <col min="14082" max="14082" width="12.140625" customWidth="1"/>
    <col min="14083" max="14083" width="37" customWidth="1"/>
    <col min="14084" max="14084" width="7.7109375" customWidth="1"/>
    <col min="14085" max="14085" width="15.140625" customWidth="1"/>
    <col min="14086" max="14086" width="4.7109375" customWidth="1"/>
    <col min="14087" max="14087" width="10.7109375" bestFit="1" customWidth="1"/>
    <col min="14088" max="14088" width="14.5703125" customWidth="1"/>
    <col min="14089" max="14089" width="4.7109375" customWidth="1"/>
    <col min="14090" max="14090" width="10.28515625" customWidth="1"/>
    <col min="14094" max="14094" width="7.7109375" customWidth="1"/>
    <col min="14095" max="14095" width="0" hidden="1" customWidth="1"/>
    <col min="14096" max="14096" width="33.85546875" customWidth="1"/>
    <col min="14098" max="14098" width="10.42578125" customWidth="1"/>
    <col min="14102" max="14102" width="18.7109375" customWidth="1"/>
    <col min="14106" max="14106" width="25.140625" customWidth="1"/>
    <col min="14337" max="14337" width="9" customWidth="1"/>
    <col min="14338" max="14338" width="12.140625" customWidth="1"/>
    <col min="14339" max="14339" width="37" customWidth="1"/>
    <col min="14340" max="14340" width="7.7109375" customWidth="1"/>
    <col min="14341" max="14341" width="15.140625" customWidth="1"/>
    <col min="14342" max="14342" width="4.7109375" customWidth="1"/>
    <col min="14343" max="14343" width="10.7109375" bestFit="1" customWidth="1"/>
    <col min="14344" max="14344" width="14.5703125" customWidth="1"/>
    <col min="14345" max="14345" width="4.7109375" customWidth="1"/>
    <col min="14346" max="14346" width="10.28515625" customWidth="1"/>
    <col min="14350" max="14350" width="7.7109375" customWidth="1"/>
    <col min="14351" max="14351" width="0" hidden="1" customWidth="1"/>
    <col min="14352" max="14352" width="33.85546875" customWidth="1"/>
    <col min="14354" max="14354" width="10.42578125" customWidth="1"/>
    <col min="14358" max="14358" width="18.7109375" customWidth="1"/>
    <col min="14362" max="14362" width="25.140625" customWidth="1"/>
    <col min="14593" max="14593" width="9" customWidth="1"/>
    <col min="14594" max="14594" width="12.140625" customWidth="1"/>
    <col min="14595" max="14595" width="37" customWidth="1"/>
    <col min="14596" max="14596" width="7.7109375" customWidth="1"/>
    <col min="14597" max="14597" width="15.140625" customWidth="1"/>
    <col min="14598" max="14598" width="4.7109375" customWidth="1"/>
    <col min="14599" max="14599" width="10.7109375" bestFit="1" customWidth="1"/>
    <col min="14600" max="14600" width="14.5703125" customWidth="1"/>
    <col min="14601" max="14601" width="4.7109375" customWidth="1"/>
    <col min="14602" max="14602" width="10.28515625" customWidth="1"/>
    <col min="14606" max="14606" width="7.7109375" customWidth="1"/>
    <col min="14607" max="14607" width="0" hidden="1" customWidth="1"/>
    <col min="14608" max="14608" width="33.85546875" customWidth="1"/>
    <col min="14610" max="14610" width="10.42578125" customWidth="1"/>
    <col min="14614" max="14614" width="18.7109375" customWidth="1"/>
    <col min="14618" max="14618" width="25.140625" customWidth="1"/>
    <col min="14849" max="14849" width="9" customWidth="1"/>
    <col min="14850" max="14850" width="12.140625" customWidth="1"/>
    <col min="14851" max="14851" width="37" customWidth="1"/>
    <col min="14852" max="14852" width="7.7109375" customWidth="1"/>
    <col min="14853" max="14853" width="15.140625" customWidth="1"/>
    <col min="14854" max="14854" width="4.7109375" customWidth="1"/>
    <col min="14855" max="14855" width="10.7109375" bestFit="1" customWidth="1"/>
    <col min="14856" max="14856" width="14.5703125" customWidth="1"/>
    <col min="14857" max="14857" width="4.7109375" customWidth="1"/>
    <col min="14858" max="14858" width="10.28515625" customWidth="1"/>
    <col min="14862" max="14862" width="7.7109375" customWidth="1"/>
    <col min="14863" max="14863" width="0" hidden="1" customWidth="1"/>
    <col min="14864" max="14864" width="33.85546875" customWidth="1"/>
    <col min="14866" max="14866" width="10.42578125" customWidth="1"/>
    <col min="14870" max="14870" width="18.7109375" customWidth="1"/>
    <col min="14874" max="14874" width="25.140625" customWidth="1"/>
    <col min="15105" max="15105" width="9" customWidth="1"/>
    <col min="15106" max="15106" width="12.140625" customWidth="1"/>
    <col min="15107" max="15107" width="37" customWidth="1"/>
    <col min="15108" max="15108" width="7.7109375" customWidth="1"/>
    <col min="15109" max="15109" width="15.140625" customWidth="1"/>
    <col min="15110" max="15110" width="4.7109375" customWidth="1"/>
    <col min="15111" max="15111" width="10.7109375" bestFit="1" customWidth="1"/>
    <col min="15112" max="15112" width="14.5703125" customWidth="1"/>
    <col min="15113" max="15113" width="4.7109375" customWidth="1"/>
    <col min="15114" max="15114" width="10.28515625" customWidth="1"/>
    <col min="15118" max="15118" width="7.7109375" customWidth="1"/>
    <col min="15119" max="15119" width="0" hidden="1" customWidth="1"/>
    <col min="15120" max="15120" width="33.85546875" customWidth="1"/>
    <col min="15122" max="15122" width="10.42578125" customWidth="1"/>
    <col min="15126" max="15126" width="18.7109375" customWidth="1"/>
    <col min="15130" max="15130" width="25.140625" customWidth="1"/>
    <col min="15361" max="15361" width="9" customWidth="1"/>
    <col min="15362" max="15362" width="12.140625" customWidth="1"/>
    <col min="15363" max="15363" width="37" customWidth="1"/>
    <col min="15364" max="15364" width="7.7109375" customWidth="1"/>
    <col min="15365" max="15365" width="15.140625" customWidth="1"/>
    <col min="15366" max="15366" width="4.7109375" customWidth="1"/>
    <col min="15367" max="15367" width="10.7109375" bestFit="1" customWidth="1"/>
    <col min="15368" max="15368" width="14.5703125" customWidth="1"/>
    <col min="15369" max="15369" width="4.7109375" customWidth="1"/>
    <col min="15370" max="15370" width="10.28515625" customWidth="1"/>
    <col min="15374" max="15374" width="7.7109375" customWidth="1"/>
    <col min="15375" max="15375" width="0" hidden="1" customWidth="1"/>
    <col min="15376" max="15376" width="33.85546875" customWidth="1"/>
    <col min="15378" max="15378" width="10.42578125" customWidth="1"/>
    <col min="15382" max="15382" width="18.7109375" customWidth="1"/>
    <col min="15386" max="15386" width="25.140625" customWidth="1"/>
    <col min="15617" max="15617" width="9" customWidth="1"/>
    <col min="15618" max="15618" width="12.140625" customWidth="1"/>
    <col min="15619" max="15619" width="37" customWidth="1"/>
    <col min="15620" max="15620" width="7.7109375" customWidth="1"/>
    <col min="15621" max="15621" width="15.140625" customWidth="1"/>
    <col min="15622" max="15622" width="4.7109375" customWidth="1"/>
    <col min="15623" max="15623" width="10.7109375" bestFit="1" customWidth="1"/>
    <col min="15624" max="15624" width="14.5703125" customWidth="1"/>
    <col min="15625" max="15625" width="4.7109375" customWidth="1"/>
    <col min="15626" max="15626" width="10.28515625" customWidth="1"/>
    <col min="15630" max="15630" width="7.7109375" customWidth="1"/>
    <col min="15631" max="15631" width="0" hidden="1" customWidth="1"/>
    <col min="15632" max="15632" width="33.85546875" customWidth="1"/>
    <col min="15634" max="15634" width="10.42578125" customWidth="1"/>
    <col min="15638" max="15638" width="18.7109375" customWidth="1"/>
    <col min="15642" max="15642" width="25.140625" customWidth="1"/>
    <col min="15873" max="15873" width="9" customWidth="1"/>
    <col min="15874" max="15874" width="12.140625" customWidth="1"/>
    <col min="15875" max="15875" width="37" customWidth="1"/>
    <col min="15876" max="15876" width="7.7109375" customWidth="1"/>
    <col min="15877" max="15877" width="15.140625" customWidth="1"/>
    <col min="15878" max="15878" width="4.7109375" customWidth="1"/>
    <col min="15879" max="15879" width="10.7109375" bestFit="1" customWidth="1"/>
    <col min="15880" max="15880" width="14.5703125" customWidth="1"/>
    <col min="15881" max="15881" width="4.7109375" customWidth="1"/>
    <col min="15882" max="15882" width="10.28515625" customWidth="1"/>
    <col min="15886" max="15886" width="7.7109375" customWidth="1"/>
    <col min="15887" max="15887" width="0" hidden="1" customWidth="1"/>
    <col min="15888" max="15888" width="33.85546875" customWidth="1"/>
    <col min="15890" max="15890" width="10.42578125" customWidth="1"/>
    <col min="15894" max="15894" width="18.7109375" customWidth="1"/>
    <col min="15898" max="15898" width="25.140625" customWidth="1"/>
    <col min="16129" max="16129" width="9" customWidth="1"/>
    <col min="16130" max="16130" width="12.140625" customWidth="1"/>
    <col min="16131" max="16131" width="37" customWidth="1"/>
    <col min="16132" max="16132" width="7.7109375" customWidth="1"/>
    <col min="16133" max="16133" width="15.140625" customWidth="1"/>
    <col min="16134" max="16134" width="4.7109375" customWidth="1"/>
    <col min="16135" max="16135" width="10.7109375" bestFit="1" customWidth="1"/>
    <col min="16136" max="16136" width="14.5703125" customWidth="1"/>
    <col min="16137" max="16137" width="4.7109375" customWidth="1"/>
    <col min="16138" max="16138" width="10.28515625" customWidth="1"/>
    <col min="16142" max="16142" width="7.7109375" customWidth="1"/>
    <col min="16143" max="16143" width="0" hidden="1" customWidth="1"/>
    <col min="16144" max="16144" width="33.85546875" customWidth="1"/>
    <col min="16146" max="16146" width="10.42578125" customWidth="1"/>
    <col min="16150" max="16150" width="18.7109375" customWidth="1"/>
    <col min="16154" max="16154" width="25.140625" customWidth="1"/>
  </cols>
  <sheetData>
    <row r="1" spans="1:19" ht="25.5" x14ac:dyDescent="0.35">
      <c r="A1" s="1" t="s">
        <v>221</v>
      </c>
      <c r="D1" s="2"/>
      <c r="E1" s="3"/>
      <c r="G1" s="5" t="s">
        <v>0</v>
      </c>
      <c r="H1" s="6"/>
      <c r="I1" s="6"/>
      <c r="L1" s="7" t="s">
        <v>0</v>
      </c>
    </row>
    <row r="2" spans="1:19" ht="18.75" x14ac:dyDescent="0.3">
      <c r="A2" s="1" t="s">
        <v>1</v>
      </c>
      <c r="D2" s="2"/>
      <c r="E2" s="6"/>
      <c r="G2" s="2"/>
      <c r="H2" s="6"/>
      <c r="I2" s="6"/>
    </row>
    <row r="3" spans="1:19" ht="18.75" x14ac:dyDescent="0.3">
      <c r="A3" s="1" t="s">
        <v>2</v>
      </c>
      <c r="C3" s="8"/>
      <c r="D3" s="2"/>
      <c r="E3" s="6"/>
      <c r="G3" s="2"/>
      <c r="H3" s="6"/>
      <c r="I3" s="6"/>
    </row>
    <row r="4" spans="1:19" ht="14.25" customHeight="1" x14ac:dyDescent="0.35">
      <c r="C4" s="9"/>
      <c r="D4" s="2"/>
      <c r="E4" s="6"/>
      <c r="G4" s="2"/>
      <c r="H4" s="6"/>
      <c r="I4" s="6"/>
      <c r="J4" s="10"/>
    </row>
    <row r="5" spans="1:19" ht="17.25" customHeight="1" thickBot="1" x14ac:dyDescent="0.3">
      <c r="A5" s="11" t="s">
        <v>3</v>
      </c>
      <c r="C5" s="12"/>
      <c r="D5" s="13" t="s">
        <v>4</v>
      </c>
      <c r="E5" s="14"/>
      <c r="G5" s="13" t="s">
        <v>5</v>
      </c>
      <c r="H5" s="14"/>
      <c r="I5" s="15"/>
      <c r="J5" s="16" t="s">
        <v>6</v>
      </c>
    </row>
    <row r="6" spans="1:19" ht="15" customHeight="1" x14ac:dyDescent="0.35">
      <c r="C6" s="9"/>
      <c r="D6" s="17" t="s">
        <v>7</v>
      </c>
      <c r="E6" s="17" t="s">
        <v>8</v>
      </c>
      <c r="G6" s="17" t="s">
        <v>7</v>
      </c>
      <c r="H6" s="17" t="s">
        <v>8</v>
      </c>
      <c r="I6" s="18"/>
    </row>
    <row r="7" spans="1:19" ht="15" customHeight="1" x14ac:dyDescent="0.35">
      <c r="C7" s="9"/>
      <c r="D7" s="20">
        <f>SUM(D24,D159,D91,D178,D192)</f>
        <v>92732</v>
      </c>
      <c r="E7" s="19">
        <f>D7/J7</f>
        <v>0.66276435315222593</v>
      </c>
      <c r="G7" s="20">
        <f>SUM(G24,G159,G91,G178,G192)</f>
        <v>47185</v>
      </c>
      <c r="H7" s="19">
        <f>G7/J7</f>
        <v>0.33723564684777402</v>
      </c>
      <c r="J7" s="20">
        <f>SUM(D7,G7)</f>
        <v>139917</v>
      </c>
    </row>
    <row r="8" spans="1:19" ht="20.25" customHeight="1" x14ac:dyDescent="0.25">
      <c r="A8" s="21" t="s">
        <v>9</v>
      </c>
      <c r="C8" s="6"/>
      <c r="D8" s="2"/>
      <c r="G8" s="2"/>
      <c r="H8" s="6"/>
    </row>
    <row r="9" spans="1:19" ht="14.25" customHeight="1" thickBot="1" x14ac:dyDescent="0.3">
      <c r="A9" s="18" t="s">
        <v>10</v>
      </c>
      <c r="C9" s="6"/>
      <c r="D9" s="13" t="s">
        <v>4</v>
      </c>
      <c r="E9" s="14"/>
      <c r="G9" s="13" t="s">
        <v>5</v>
      </c>
      <c r="H9" s="14"/>
      <c r="I9" s="15"/>
      <c r="J9" s="16" t="s">
        <v>6</v>
      </c>
      <c r="P9" s="24"/>
    </row>
    <row r="10" spans="1:19" ht="12.75" customHeight="1" x14ac:dyDescent="0.25">
      <c r="A10" s="10" t="s">
        <v>11</v>
      </c>
      <c r="C10" s="12" t="s">
        <v>12</v>
      </c>
      <c r="D10" s="17" t="s">
        <v>7</v>
      </c>
      <c r="E10" s="17" t="s">
        <v>8</v>
      </c>
      <c r="G10" s="17" t="s">
        <v>7</v>
      </c>
      <c r="H10" s="17" t="s">
        <v>8</v>
      </c>
      <c r="I10" s="22"/>
      <c r="J10" s="25"/>
      <c r="N10" s="24"/>
      <c r="P10" s="24"/>
      <c r="Q10" s="24"/>
      <c r="R10" s="24"/>
      <c r="S10" s="24"/>
    </row>
    <row r="11" spans="1:19" ht="17.25" customHeight="1" x14ac:dyDescent="0.25">
      <c r="A11" s="26" t="s">
        <v>13</v>
      </c>
      <c r="B11" s="4"/>
      <c r="C11" s="4" t="s">
        <v>14</v>
      </c>
      <c r="D11" s="20">
        <v>322</v>
      </c>
      <c r="E11" s="19">
        <f>D11/J11</f>
        <v>0.31755424063116372</v>
      </c>
      <c r="G11" s="20">
        <v>692</v>
      </c>
      <c r="H11" s="19">
        <f>G11/J11</f>
        <v>0.68244575936883634</v>
      </c>
      <c r="J11" s="20">
        <f>D11+G11</f>
        <v>1014</v>
      </c>
      <c r="N11" s="24"/>
      <c r="P11" s="27"/>
      <c r="Q11" s="24"/>
      <c r="R11" s="24"/>
      <c r="S11" s="24"/>
    </row>
    <row r="12" spans="1:19" x14ac:dyDescent="0.25">
      <c r="A12" s="26" t="s">
        <v>15</v>
      </c>
      <c r="B12" s="4"/>
      <c r="C12" s="4" t="s">
        <v>222</v>
      </c>
      <c r="D12" s="20">
        <v>1610</v>
      </c>
      <c r="E12" s="19">
        <f t="shared" ref="E12:E22" si="0">D12/J12</f>
        <v>0.70244328097731235</v>
      </c>
      <c r="G12" s="20">
        <v>682</v>
      </c>
      <c r="H12" s="19">
        <f t="shared" ref="H12:H22" si="1">G12/J12</f>
        <v>0.2975567190226876</v>
      </c>
      <c r="J12" s="20">
        <f t="shared" ref="J12:J22" si="2">D12+G12</f>
        <v>2292</v>
      </c>
      <c r="N12" s="24"/>
      <c r="P12" s="27"/>
      <c r="Q12" s="24"/>
      <c r="R12" s="24"/>
      <c r="S12" s="24"/>
    </row>
    <row r="13" spans="1:19" x14ac:dyDescent="0.25">
      <c r="A13" s="17">
        <v>129</v>
      </c>
      <c r="B13" s="4"/>
      <c r="C13" s="4" t="s">
        <v>16</v>
      </c>
      <c r="D13" s="20">
        <v>703</v>
      </c>
      <c r="E13" s="19">
        <f t="shared" si="0"/>
        <v>0.40991253644314868</v>
      </c>
      <c r="G13" s="20">
        <v>1012</v>
      </c>
      <c r="H13" s="19">
        <f t="shared" si="1"/>
        <v>0.59008746355685127</v>
      </c>
      <c r="J13" s="20">
        <f t="shared" si="2"/>
        <v>1715</v>
      </c>
      <c r="N13" s="24"/>
      <c r="P13" s="27"/>
      <c r="Q13" s="24"/>
      <c r="R13" s="24"/>
      <c r="S13" s="24"/>
    </row>
    <row r="14" spans="1:19" x14ac:dyDescent="0.25">
      <c r="A14" s="26" t="s">
        <v>17</v>
      </c>
      <c r="B14" s="4"/>
      <c r="C14" s="4" t="s">
        <v>18</v>
      </c>
      <c r="D14" s="20">
        <v>4947</v>
      </c>
      <c r="E14" s="19">
        <f t="shared" si="0"/>
        <v>0.83705583756345181</v>
      </c>
      <c r="G14" s="20">
        <v>963</v>
      </c>
      <c r="H14" s="19">
        <f t="shared" si="1"/>
        <v>0.16294416243654822</v>
      </c>
      <c r="J14" s="20">
        <f t="shared" si="2"/>
        <v>5910</v>
      </c>
      <c r="N14" s="24"/>
      <c r="P14" s="27"/>
      <c r="Q14" s="24"/>
      <c r="R14" s="24"/>
      <c r="S14" s="24"/>
    </row>
    <row r="15" spans="1:19" x14ac:dyDescent="0.25">
      <c r="A15" s="26" t="s">
        <v>19</v>
      </c>
      <c r="B15" s="4"/>
      <c r="C15" s="4" t="s">
        <v>20</v>
      </c>
      <c r="D15" s="20">
        <v>1218</v>
      </c>
      <c r="E15" s="19">
        <f t="shared" si="0"/>
        <v>0.43283582089552236</v>
      </c>
      <c r="G15" s="20">
        <v>1596</v>
      </c>
      <c r="H15" s="19">
        <f t="shared" si="1"/>
        <v>0.56716417910447758</v>
      </c>
      <c r="J15" s="20">
        <f t="shared" si="2"/>
        <v>2814</v>
      </c>
      <c r="N15" s="24"/>
      <c r="P15" s="27"/>
      <c r="Q15" s="24"/>
      <c r="R15" s="24"/>
      <c r="S15" s="24"/>
    </row>
    <row r="16" spans="1:19" x14ac:dyDescent="0.25">
      <c r="A16" s="26" t="s">
        <v>21</v>
      </c>
      <c r="B16" s="4"/>
      <c r="C16" s="4" t="s">
        <v>22</v>
      </c>
      <c r="D16" s="20">
        <v>3879</v>
      </c>
      <c r="E16" s="19">
        <f t="shared" si="0"/>
        <v>0.69045923816304733</v>
      </c>
      <c r="G16" s="20">
        <v>1739</v>
      </c>
      <c r="H16" s="19">
        <f t="shared" si="1"/>
        <v>0.30954076183695267</v>
      </c>
      <c r="J16" s="20">
        <f t="shared" si="2"/>
        <v>5618</v>
      </c>
      <c r="N16" s="24"/>
      <c r="P16" s="27"/>
      <c r="Q16" s="24"/>
      <c r="R16" s="24"/>
      <c r="S16" s="24"/>
    </row>
    <row r="17" spans="1:19" x14ac:dyDescent="0.25">
      <c r="A17" s="26" t="s">
        <v>23</v>
      </c>
      <c r="B17" s="4"/>
      <c r="C17" s="4" t="s">
        <v>223</v>
      </c>
      <c r="D17" s="20">
        <v>1756</v>
      </c>
      <c r="E17" s="19">
        <f t="shared" si="0"/>
        <v>0.67486548808608759</v>
      </c>
      <c r="G17" s="20">
        <v>846</v>
      </c>
      <c r="H17" s="19">
        <f t="shared" si="1"/>
        <v>0.32513451191391235</v>
      </c>
      <c r="J17" s="20">
        <f t="shared" si="2"/>
        <v>2602</v>
      </c>
      <c r="N17" s="24"/>
      <c r="P17" s="27"/>
      <c r="Q17" s="24"/>
      <c r="R17" s="24"/>
      <c r="S17" s="24"/>
    </row>
    <row r="18" spans="1:19" x14ac:dyDescent="0.25">
      <c r="A18" s="26" t="s">
        <v>24</v>
      </c>
      <c r="B18" s="4"/>
      <c r="C18" s="4" t="s">
        <v>224</v>
      </c>
      <c r="D18" s="20">
        <v>1741</v>
      </c>
      <c r="E18" s="19">
        <f t="shared" si="0"/>
        <v>0.66884364195159429</v>
      </c>
      <c r="G18" s="20">
        <v>862</v>
      </c>
      <c r="H18" s="19">
        <f t="shared" si="1"/>
        <v>0.33115635804840571</v>
      </c>
      <c r="J18" s="20">
        <f t="shared" si="2"/>
        <v>2603</v>
      </c>
      <c r="N18" s="24"/>
      <c r="P18" s="27"/>
      <c r="Q18" s="24"/>
      <c r="R18" s="24"/>
      <c r="S18" s="24"/>
    </row>
    <row r="19" spans="1:19" x14ac:dyDescent="0.25">
      <c r="A19" s="26" t="s">
        <v>25</v>
      </c>
      <c r="B19" s="4"/>
      <c r="C19" s="4" t="s">
        <v>225</v>
      </c>
      <c r="D19" s="20">
        <v>9949</v>
      </c>
      <c r="E19" s="19">
        <f t="shared" si="0"/>
        <v>0.8517250235425049</v>
      </c>
      <c r="G19" s="20">
        <v>1732</v>
      </c>
      <c r="H19" s="19">
        <f t="shared" si="1"/>
        <v>0.14827497645749507</v>
      </c>
      <c r="J19" s="20">
        <f t="shared" si="2"/>
        <v>11681</v>
      </c>
      <c r="N19" s="24"/>
      <c r="P19" s="27"/>
      <c r="Q19" s="24"/>
      <c r="R19" s="24"/>
      <c r="S19" s="24"/>
    </row>
    <row r="20" spans="1:19" x14ac:dyDescent="0.25">
      <c r="A20" s="17">
        <v>127</v>
      </c>
      <c r="B20" s="4"/>
      <c r="C20" s="4" t="s">
        <v>226</v>
      </c>
      <c r="D20" s="20">
        <v>590</v>
      </c>
      <c r="E20" s="19">
        <f t="shared" si="0"/>
        <v>0.56190476190476191</v>
      </c>
      <c r="G20" s="20">
        <v>460</v>
      </c>
      <c r="H20" s="19">
        <f t="shared" si="1"/>
        <v>0.43809523809523809</v>
      </c>
      <c r="J20" s="20">
        <f t="shared" si="2"/>
        <v>1050</v>
      </c>
      <c r="N20" s="24"/>
      <c r="P20" s="27"/>
      <c r="Q20" s="24"/>
      <c r="R20" s="24"/>
      <c r="S20" s="24"/>
    </row>
    <row r="21" spans="1:19" x14ac:dyDescent="0.25">
      <c r="A21" s="26" t="s">
        <v>26</v>
      </c>
      <c r="B21" s="4"/>
      <c r="C21" s="4" t="s">
        <v>27</v>
      </c>
      <c r="D21" s="20">
        <v>8593</v>
      </c>
      <c r="E21" s="19">
        <f t="shared" si="0"/>
        <v>0.93310891519166028</v>
      </c>
      <c r="G21" s="20">
        <v>616</v>
      </c>
      <c r="H21" s="19">
        <f t="shared" si="1"/>
        <v>6.6891084808339663E-2</v>
      </c>
      <c r="J21" s="20">
        <f t="shared" si="2"/>
        <v>9209</v>
      </c>
      <c r="N21" s="24"/>
      <c r="P21" s="27"/>
      <c r="Q21" s="24"/>
      <c r="R21" s="24"/>
      <c r="S21" s="24"/>
    </row>
    <row r="22" spans="1:19" x14ac:dyDescent="0.25">
      <c r="A22" s="26" t="s">
        <v>28</v>
      </c>
      <c r="B22" s="4"/>
      <c r="C22" s="4" t="s">
        <v>29</v>
      </c>
      <c r="D22" s="20">
        <v>1965</v>
      </c>
      <c r="E22" s="19">
        <f t="shared" si="0"/>
        <v>0.75402916346891791</v>
      </c>
      <c r="G22" s="20">
        <v>641</v>
      </c>
      <c r="H22" s="19">
        <f t="shared" si="1"/>
        <v>0.24597083653108212</v>
      </c>
      <c r="J22" s="20">
        <f t="shared" si="2"/>
        <v>2606</v>
      </c>
      <c r="N22" s="24"/>
      <c r="P22" s="27"/>
      <c r="Q22" s="24"/>
      <c r="R22" s="24"/>
      <c r="S22" s="24"/>
    </row>
    <row r="23" spans="1:19" x14ac:dyDescent="0.25">
      <c r="A23" s="28"/>
      <c r="B23" s="28"/>
      <c r="C23" s="6"/>
      <c r="E23" s="19"/>
      <c r="H23" s="19"/>
      <c r="I23" s="6"/>
      <c r="N23" s="24"/>
      <c r="P23" s="27"/>
      <c r="Q23" s="24"/>
      <c r="R23" s="24"/>
      <c r="S23" s="24"/>
    </row>
    <row r="24" spans="1:19" x14ac:dyDescent="0.25">
      <c r="A24" s="28"/>
      <c r="B24" s="28"/>
      <c r="C24" s="18" t="s">
        <v>30</v>
      </c>
      <c r="D24" s="33">
        <f>SUM(D11:D23)</f>
        <v>37273</v>
      </c>
      <c r="E24" s="31">
        <f>D24/J24</f>
        <v>0.75890784704972103</v>
      </c>
      <c r="F24" s="6"/>
      <c r="G24" s="33">
        <f>SUM(G11:G23)</f>
        <v>11841</v>
      </c>
      <c r="H24" s="31">
        <f>G24/J24</f>
        <v>0.24109215295027894</v>
      </c>
      <c r="I24" s="6"/>
      <c r="J24" s="33">
        <f>SUM(J11:J23)</f>
        <v>49114</v>
      </c>
      <c r="N24" s="24"/>
      <c r="P24" s="27"/>
      <c r="Q24" s="24"/>
      <c r="R24" s="24"/>
      <c r="S24" s="24"/>
    </row>
    <row r="25" spans="1:19" x14ac:dyDescent="0.25">
      <c r="C25" s="6"/>
      <c r="D25" s="2"/>
      <c r="G25" s="2"/>
      <c r="H25" s="6"/>
      <c r="N25" s="24"/>
      <c r="P25" s="27"/>
      <c r="Q25" s="24"/>
      <c r="R25" s="24"/>
      <c r="S25" s="24"/>
    </row>
    <row r="26" spans="1:19" ht="15.75" x14ac:dyDescent="0.25">
      <c r="A26" s="21" t="s">
        <v>126</v>
      </c>
      <c r="C26" s="6"/>
      <c r="D26" s="2"/>
      <c r="G26" s="2"/>
      <c r="H26" s="6"/>
    </row>
    <row r="27" spans="1:19" ht="14.25" customHeight="1" x14ac:dyDescent="0.25">
      <c r="C27" s="6"/>
      <c r="D27" s="2"/>
      <c r="E27" s="6"/>
      <c r="G27" s="2"/>
      <c r="H27" s="6"/>
      <c r="I27" s="6"/>
      <c r="J27" s="18"/>
    </row>
    <row r="28" spans="1:19" ht="12.75" customHeight="1" thickBot="1" x14ac:dyDescent="0.3">
      <c r="A28" s="18" t="s">
        <v>10</v>
      </c>
      <c r="C28" s="6"/>
      <c r="D28" s="13" t="s">
        <v>4</v>
      </c>
      <c r="E28" s="14"/>
      <c r="G28" s="13" t="s">
        <v>5</v>
      </c>
      <c r="H28" s="14"/>
      <c r="I28" s="15"/>
      <c r="J28" s="16" t="s">
        <v>6</v>
      </c>
    </row>
    <row r="29" spans="1:19" x14ac:dyDescent="0.25">
      <c r="A29" s="10" t="s">
        <v>11</v>
      </c>
      <c r="C29" s="12" t="s">
        <v>12</v>
      </c>
      <c r="D29" s="17" t="s">
        <v>7</v>
      </c>
      <c r="E29" s="17" t="s">
        <v>8</v>
      </c>
      <c r="G29" s="17" t="s">
        <v>7</v>
      </c>
      <c r="H29" s="17" t="s">
        <v>8</v>
      </c>
      <c r="I29" s="18"/>
      <c r="J29" s="25"/>
    </row>
    <row r="30" spans="1:19" x14ac:dyDescent="0.25">
      <c r="A30" s="17">
        <v>103</v>
      </c>
      <c r="B30" s="4"/>
      <c r="C30" s="4" t="s">
        <v>127</v>
      </c>
      <c r="D30" s="20">
        <v>445</v>
      </c>
      <c r="E30" s="19">
        <f t="shared" ref="E30:E36" si="3">D30/J30</f>
        <v>0.55694618272841057</v>
      </c>
      <c r="G30" s="20">
        <v>354</v>
      </c>
      <c r="H30" s="19">
        <f t="shared" ref="H30:H36" si="4">G30/J30</f>
        <v>0.44305381727158949</v>
      </c>
      <c r="J30" s="20">
        <f t="shared" ref="J30:J36" si="5">D30+G30</f>
        <v>799</v>
      </c>
    </row>
    <row r="31" spans="1:19" x14ac:dyDescent="0.25">
      <c r="A31" s="17">
        <v>106</v>
      </c>
      <c r="B31" s="4"/>
      <c r="C31" s="4" t="s">
        <v>128</v>
      </c>
      <c r="D31" s="20">
        <v>284</v>
      </c>
      <c r="E31" s="19">
        <f t="shared" si="3"/>
        <v>0.45880452342487882</v>
      </c>
      <c r="G31" s="20">
        <v>335</v>
      </c>
      <c r="H31" s="19">
        <f t="shared" si="4"/>
        <v>0.54119547657512113</v>
      </c>
      <c r="J31" s="20">
        <f t="shared" si="5"/>
        <v>619</v>
      </c>
    </row>
    <row r="32" spans="1:19" x14ac:dyDescent="0.25">
      <c r="A32" s="26" t="s">
        <v>129</v>
      </c>
      <c r="B32" s="4"/>
      <c r="C32" s="4" t="s">
        <v>130</v>
      </c>
      <c r="D32" s="20">
        <v>2342</v>
      </c>
      <c r="E32" s="19">
        <f t="shared" si="3"/>
        <v>0.63451639122189107</v>
      </c>
      <c r="G32" s="20">
        <v>1349</v>
      </c>
      <c r="H32" s="19">
        <f t="shared" si="4"/>
        <v>0.36548360877810893</v>
      </c>
      <c r="J32" s="20">
        <f t="shared" si="5"/>
        <v>3691</v>
      </c>
    </row>
    <row r="33" spans="1:19" x14ac:dyDescent="0.25">
      <c r="A33" s="26" t="s">
        <v>131</v>
      </c>
      <c r="B33" s="4"/>
      <c r="C33" s="4" t="s">
        <v>132</v>
      </c>
      <c r="D33" s="20">
        <v>1307</v>
      </c>
      <c r="E33" s="19">
        <f t="shared" si="3"/>
        <v>0.60875640428504896</v>
      </c>
      <c r="G33" s="20">
        <v>840</v>
      </c>
      <c r="H33" s="19">
        <f t="shared" si="4"/>
        <v>0.3912435957149511</v>
      </c>
      <c r="J33" s="20">
        <f t="shared" si="5"/>
        <v>2147</v>
      </c>
    </row>
    <row r="34" spans="1:19" x14ac:dyDescent="0.25">
      <c r="A34" s="26" t="s">
        <v>133</v>
      </c>
      <c r="B34" s="4"/>
      <c r="C34" s="4" t="s">
        <v>134</v>
      </c>
      <c r="D34" s="20">
        <v>144</v>
      </c>
      <c r="E34" s="19">
        <f t="shared" si="3"/>
        <v>0.40793201133144474</v>
      </c>
      <c r="G34" s="20">
        <v>209</v>
      </c>
      <c r="H34" s="19">
        <f t="shared" si="4"/>
        <v>0.59206798866855526</v>
      </c>
      <c r="J34" s="20">
        <f t="shared" si="5"/>
        <v>353</v>
      </c>
    </row>
    <row r="35" spans="1:19" x14ac:dyDescent="0.25">
      <c r="A35" s="26" t="s">
        <v>135</v>
      </c>
      <c r="B35" s="4"/>
      <c r="C35" s="4" t="s">
        <v>136</v>
      </c>
      <c r="D35" s="20">
        <v>1029</v>
      </c>
      <c r="E35" s="19">
        <f t="shared" si="3"/>
        <v>0.54157894736842105</v>
      </c>
      <c r="G35" s="20">
        <v>871</v>
      </c>
      <c r="H35" s="19">
        <f t="shared" si="4"/>
        <v>0.45842105263157895</v>
      </c>
      <c r="J35" s="20">
        <f t="shared" si="5"/>
        <v>1900</v>
      </c>
    </row>
    <row r="36" spans="1:19" x14ac:dyDescent="0.25">
      <c r="A36" s="17">
        <v>147</v>
      </c>
      <c r="B36" s="4"/>
      <c r="C36" s="4" t="s">
        <v>137</v>
      </c>
      <c r="D36" s="20">
        <v>42</v>
      </c>
      <c r="E36" s="19">
        <f t="shared" si="3"/>
        <v>0.4375</v>
      </c>
      <c r="G36" s="20">
        <v>54</v>
      </c>
      <c r="H36" s="19">
        <f t="shared" si="4"/>
        <v>0.5625</v>
      </c>
      <c r="J36" s="20">
        <f t="shared" si="5"/>
        <v>96</v>
      </c>
    </row>
    <row r="37" spans="1:19" x14ac:dyDescent="0.25">
      <c r="A37" s="6" t="s">
        <v>47</v>
      </c>
      <c r="D37" s="20"/>
      <c r="N37" s="24"/>
      <c r="P37" s="27"/>
      <c r="Q37" s="24"/>
      <c r="R37" s="24"/>
      <c r="S37" s="24"/>
    </row>
    <row r="38" spans="1:19" x14ac:dyDescent="0.25">
      <c r="A38" s="6" t="s">
        <v>48</v>
      </c>
      <c r="D38" s="23"/>
      <c r="E38" s="23"/>
      <c r="G38" s="30"/>
      <c r="I38" s="23"/>
      <c r="N38" s="24"/>
      <c r="P38" s="27"/>
      <c r="Q38" s="24"/>
      <c r="R38" s="24"/>
      <c r="S38" s="24"/>
    </row>
    <row r="39" spans="1:19" ht="20.25" customHeight="1" x14ac:dyDescent="0.25">
      <c r="D39" s="23"/>
      <c r="E39" s="23"/>
      <c r="G39" s="30"/>
      <c r="I39" s="23"/>
      <c r="N39" s="24"/>
      <c r="P39" s="27"/>
      <c r="Q39" s="24"/>
      <c r="R39" s="24"/>
      <c r="S39" s="24"/>
    </row>
    <row r="40" spans="1:19" ht="15.75" x14ac:dyDescent="0.25">
      <c r="A40" s="21" t="s">
        <v>143</v>
      </c>
      <c r="C40" s="6"/>
      <c r="D40" s="23"/>
      <c r="E40" s="18"/>
      <c r="G40" s="23"/>
      <c r="H40" s="18"/>
      <c r="I40" s="18"/>
    </row>
    <row r="41" spans="1:19" ht="14.25" customHeight="1" thickBot="1" x14ac:dyDescent="0.3">
      <c r="A41" s="18" t="s">
        <v>10</v>
      </c>
      <c r="C41" s="6"/>
      <c r="D41" s="13" t="s">
        <v>4</v>
      </c>
      <c r="E41" s="14"/>
      <c r="G41" s="13" t="s">
        <v>5</v>
      </c>
      <c r="H41" s="14"/>
      <c r="I41" s="15"/>
      <c r="J41" s="16" t="s">
        <v>6</v>
      </c>
    </row>
    <row r="42" spans="1:19" ht="12.75" customHeight="1" x14ac:dyDescent="0.25">
      <c r="A42" s="10" t="s">
        <v>11</v>
      </c>
      <c r="C42" s="12" t="s">
        <v>12</v>
      </c>
      <c r="D42" s="17" t="s">
        <v>7</v>
      </c>
      <c r="E42" s="17" t="s">
        <v>8</v>
      </c>
      <c r="G42" s="17" t="s">
        <v>7</v>
      </c>
      <c r="H42" s="17" t="s">
        <v>8</v>
      </c>
      <c r="I42" s="18"/>
      <c r="J42" s="25"/>
    </row>
    <row r="43" spans="1:19" ht="17.25" customHeight="1" x14ac:dyDescent="0.25">
      <c r="A43" s="17">
        <v>114</v>
      </c>
      <c r="B43" s="4"/>
      <c r="C43" s="4" t="s">
        <v>138</v>
      </c>
      <c r="D43" s="20">
        <v>1338</v>
      </c>
      <c r="E43" s="19">
        <f t="shared" ref="E43:E71" si="6">D43/J43</f>
        <v>0.70199370409233997</v>
      </c>
      <c r="G43" s="20">
        <v>568</v>
      </c>
      <c r="H43" s="19">
        <f t="shared" ref="H43:H71" si="7">G43/J43</f>
        <v>0.29800629590766003</v>
      </c>
      <c r="J43" s="20">
        <f t="shared" ref="J43:J71" si="8">D43+G43</f>
        <v>1906</v>
      </c>
    </row>
    <row r="44" spans="1:19" x14ac:dyDescent="0.25">
      <c r="A44" s="26" t="s">
        <v>139</v>
      </c>
      <c r="B44" s="4"/>
      <c r="C44" s="4" t="s">
        <v>140</v>
      </c>
      <c r="D44" s="20">
        <v>1294</v>
      </c>
      <c r="E44" s="19">
        <f t="shared" si="6"/>
        <v>0.62724188075618037</v>
      </c>
      <c r="G44" s="20">
        <v>769</v>
      </c>
      <c r="H44" s="19">
        <f t="shared" si="7"/>
        <v>0.37275811924381969</v>
      </c>
      <c r="J44" s="20">
        <f t="shared" si="8"/>
        <v>2063</v>
      </c>
    </row>
    <row r="45" spans="1:19" x14ac:dyDescent="0.25">
      <c r="A45" s="17">
        <v>110</v>
      </c>
      <c r="B45" s="4"/>
      <c r="C45" s="4" t="s">
        <v>141</v>
      </c>
      <c r="D45" s="20">
        <v>399</v>
      </c>
      <c r="E45" s="19">
        <f t="shared" si="6"/>
        <v>0.48246674727932287</v>
      </c>
      <c r="G45" s="20">
        <v>428</v>
      </c>
      <c r="H45" s="19">
        <f t="shared" si="7"/>
        <v>0.51753325272067718</v>
      </c>
      <c r="J45" s="20">
        <f t="shared" si="8"/>
        <v>827</v>
      </c>
    </row>
    <row r="46" spans="1:19" x14ac:dyDescent="0.25">
      <c r="A46" s="17">
        <v>124</v>
      </c>
      <c r="B46" s="4"/>
      <c r="C46" s="4" t="s">
        <v>142</v>
      </c>
      <c r="D46" s="20">
        <v>438</v>
      </c>
      <c r="E46" s="19">
        <f t="shared" si="6"/>
        <v>0.5195729537366548</v>
      </c>
      <c r="G46" s="20">
        <v>405</v>
      </c>
      <c r="H46" s="19">
        <f t="shared" si="7"/>
        <v>0.4804270462633452</v>
      </c>
      <c r="J46" s="20">
        <f t="shared" si="8"/>
        <v>843</v>
      </c>
    </row>
    <row r="47" spans="1:19" x14ac:dyDescent="0.25">
      <c r="A47" s="26" t="s">
        <v>144</v>
      </c>
      <c r="B47" s="4"/>
      <c r="C47" s="4" t="s">
        <v>145</v>
      </c>
      <c r="D47" s="20">
        <v>209</v>
      </c>
      <c r="E47" s="19">
        <f t="shared" si="6"/>
        <v>0.53727506426735216</v>
      </c>
      <c r="G47" s="20">
        <v>180</v>
      </c>
      <c r="H47" s="19">
        <f t="shared" si="7"/>
        <v>0.46272493573264784</v>
      </c>
      <c r="J47" s="20">
        <f t="shared" si="8"/>
        <v>389</v>
      </c>
    </row>
    <row r="48" spans="1:19" x14ac:dyDescent="0.25">
      <c r="A48" s="26" t="s">
        <v>146</v>
      </c>
      <c r="B48" s="4"/>
      <c r="C48" s="4" t="s">
        <v>147</v>
      </c>
      <c r="D48" s="20">
        <v>647</v>
      </c>
      <c r="E48" s="19">
        <f t="shared" si="6"/>
        <v>0.41315453384418904</v>
      </c>
      <c r="G48" s="20">
        <v>919</v>
      </c>
      <c r="H48" s="19">
        <f t="shared" si="7"/>
        <v>0.58684546615581101</v>
      </c>
      <c r="J48" s="20">
        <f t="shared" si="8"/>
        <v>1566</v>
      </c>
    </row>
    <row r="49" spans="1:10" x14ac:dyDescent="0.25">
      <c r="A49" s="26" t="s">
        <v>148</v>
      </c>
      <c r="B49" s="4"/>
      <c r="C49" s="4" t="s">
        <v>149</v>
      </c>
      <c r="D49" s="20">
        <v>334</v>
      </c>
      <c r="E49" s="19">
        <f t="shared" si="6"/>
        <v>0.53184713375796178</v>
      </c>
      <c r="G49" s="20">
        <v>294</v>
      </c>
      <c r="H49" s="19">
        <f t="shared" si="7"/>
        <v>0.46815286624203822</v>
      </c>
      <c r="J49" s="20">
        <f t="shared" si="8"/>
        <v>628</v>
      </c>
    </row>
    <row r="50" spans="1:10" x14ac:dyDescent="0.25">
      <c r="A50" s="17">
        <v>122</v>
      </c>
      <c r="B50" s="4"/>
      <c r="C50" s="4" t="s">
        <v>150</v>
      </c>
      <c r="D50" s="20">
        <v>298</v>
      </c>
      <c r="E50" s="19">
        <f t="shared" si="6"/>
        <v>0.42450142450142453</v>
      </c>
      <c r="G50" s="20">
        <v>404</v>
      </c>
      <c r="H50" s="19">
        <f t="shared" si="7"/>
        <v>0.57549857549857553</v>
      </c>
      <c r="J50" s="20">
        <f t="shared" si="8"/>
        <v>702</v>
      </c>
    </row>
    <row r="51" spans="1:10" x14ac:dyDescent="0.25">
      <c r="A51" s="17">
        <v>140</v>
      </c>
      <c r="B51" s="4"/>
      <c r="C51" s="4" t="s">
        <v>151</v>
      </c>
      <c r="D51" s="20">
        <v>231</v>
      </c>
      <c r="E51" s="19">
        <f t="shared" si="6"/>
        <v>0.47925311203319504</v>
      </c>
      <c r="G51" s="20">
        <v>251</v>
      </c>
      <c r="H51" s="19">
        <f t="shared" si="7"/>
        <v>0.52074688796680502</v>
      </c>
      <c r="J51" s="20">
        <f t="shared" si="8"/>
        <v>482</v>
      </c>
    </row>
    <row r="52" spans="1:10" x14ac:dyDescent="0.25">
      <c r="A52" s="26" t="s">
        <v>152</v>
      </c>
      <c r="B52" s="4"/>
      <c r="C52" s="4" t="s">
        <v>153</v>
      </c>
      <c r="D52" s="20">
        <v>1295</v>
      </c>
      <c r="E52" s="19">
        <f t="shared" si="6"/>
        <v>0.55987894509295288</v>
      </c>
      <c r="G52" s="20">
        <v>1018</v>
      </c>
      <c r="H52" s="19">
        <f t="shared" si="7"/>
        <v>0.44012105490704712</v>
      </c>
      <c r="J52" s="20">
        <f t="shared" si="8"/>
        <v>2313</v>
      </c>
    </row>
    <row r="53" spans="1:10" x14ac:dyDescent="0.25">
      <c r="A53" s="26" t="s">
        <v>154</v>
      </c>
      <c r="B53" s="4"/>
      <c r="C53" s="4" t="s">
        <v>155</v>
      </c>
      <c r="D53" s="20">
        <v>317</v>
      </c>
      <c r="E53" s="19">
        <f t="shared" si="6"/>
        <v>0.45480631276901007</v>
      </c>
      <c r="G53" s="20">
        <v>380</v>
      </c>
      <c r="H53" s="19">
        <f t="shared" si="7"/>
        <v>0.54519368723098993</v>
      </c>
      <c r="J53" s="20">
        <f t="shared" si="8"/>
        <v>697</v>
      </c>
    </row>
    <row r="54" spans="1:10" x14ac:dyDescent="0.25">
      <c r="A54" s="26" t="s">
        <v>156</v>
      </c>
      <c r="B54" s="4"/>
      <c r="C54" s="4" t="s">
        <v>157</v>
      </c>
      <c r="D54" s="20">
        <v>268</v>
      </c>
      <c r="E54" s="19">
        <f t="shared" si="6"/>
        <v>0.42880000000000001</v>
      </c>
      <c r="G54" s="20">
        <v>357</v>
      </c>
      <c r="H54" s="19">
        <f t="shared" si="7"/>
        <v>0.57120000000000004</v>
      </c>
      <c r="J54" s="20">
        <f t="shared" si="8"/>
        <v>625</v>
      </c>
    </row>
    <row r="55" spans="1:10" x14ac:dyDescent="0.25">
      <c r="A55" s="17">
        <v>116</v>
      </c>
      <c r="B55" s="4"/>
      <c r="C55" s="4" t="s">
        <v>158</v>
      </c>
      <c r="D55" s="20">
        <v>251</v>
      </c>
      <c r="E55" s="19">
        <f t="shared" si="6"/>
        <v>0.4028892455858748</v>
      </c>
      <c r="G55" s="20">
        <v>372</v>
      </c>
      <c r="H55" s="19">
        <f t="shared" si="7"/>
        <v>0.5971107544141252</v>
      </c>
      <c r="J55" s="20">
        <f t="shared" si="8"/>
        <v>623</v>
      </c>
    </row>
    <row r="56" spans="1:10" x14ac:dyDescent="0.25">
      <c r="A56" s="26" t="s">
        <v>159</v>
      </c>
      <c r="B56" s="4"/>
      <c r="C56" s="4" t="s">
        <v>160</v>
      </c>
      <c r="D56" s="20">
        <v>246</v>
      </c>
      <c r="E56" s="19">
        <f t="shared" si="6"/>
        <v>0.47766990291262135</v>
      </c>
      <c r="G56" s="20">
        <v>269</v>
      </c>
      <c r="H56" s="19">
        <f t="shared" si="7"/>
        <v>0.52233009708737865</v>
      </c>
      <c r="J56" s="20">
        <f t="shared" si="8"/>
        <v>515</v>
      </c>
    </row>
    <row r="57" spans="1:10" x14ac:dyDescent="0.25">
      <c r="A57" s="17">
        <v>105</v>
      </c>
      <c r="B57" s="4"/>
      <c r="C57" s="4" t="s">
        <v>161</v>
      </c>
      <c r="D57" s="20">
        <v>359</v>
      </c>
      <c r="E57" s="19">
        <f t="shared" si="6"/>
        <v>0.44707347447073476</v>
      </c>
      <c r="G57" s="20">
        <v>444</v>
      </c>
      <c r="H57" s="19">
        <f t="shared" si="7"/>
        <v>0.55292652552926524</v>
      </c>
      <c r="J57" s="20">
        <f t="shared" si="8"/>
        <v>803</v>
      </c>
    </row>
    <row r="58" spans="1:10" x14ac:dyDescent="0.25">
      <c r="A58" s="17">
        <v>131</v>
      </c>
      <c r="B58" s="4"/>
      <c r="C58" s="4" t="s">
        <v>162</v>
      </c>
      <c r="D58" s="20">
        <v>365</v>
      </c>
      <c r="E58" s="19">
        <f t="shared" si="6"/>
        <v>0.48731642189586116</v>
      </c>
      <c r="G58" s="20">
        <v>384</v>
      </c>
      <c r="H58" s="19">
        <f t="shared" si="7"/>
        <v>0.51268357810413889</v>
      </c>
      <c r="J58" s="20">
        <f t="shared" si="8"/>
        <v>749</v>
      </c>
    </row>
    <row r="59" spans="1:10" x14ac:dyDescent="0.25">
      <c r="A59" s="17">
        <v>118</v>
      </c>
      <c r="B59" s="4"/>
      <c r="C59" s="4" t="s">
        <v>163</v>
      </c>
      <c r="D59" s="20">
        <v>430</v>
      </c>
      <c r="E59" s="19">
        <f t="shared" si="6"/>
        <v>0.34290271132376393</v>
      </c>
      <c r="G59" s="20">
        <v>824</v>
      </c>
      <c r="H59" s="19">
        <f t="shared" si="7"/>
        <v>0.65709728867623607</v>
      </c>
      <c r="J59" s="20">
        <f t="shared" si="8"/>
        <v>1254</v>
      </c>
    </row>
    <row r="60" spans="1:10" x14ac:dyDescent="0.25">
      <c r="A60" s="17">
        <v>126</v>
      </c>
      <c r="B60" s="4"/>
      <c r="C60" s="4" t="s">
        <v>164</v>
      </c>
      <c r="D60" s="20">
        <v>43</v>
      </c>
      <c r="E60" s="19">
        <f t="shared" si="6"/>
        <v>0.40566037735849059</v>
      </c>
      <c r="G60" s="20">
        <v>63</v>
      </c>
      <c r="H60" s="19">
        <f t="shared" si="7"/>
        <v>0.59433962264150941</v>
      </c>
      <c r="J60" s="20">
        <f t="shared" si="8"/>
        <v>106</v>
      </c>
    </row>
    <row r="61" spans="1:10" x14ac:dyDescent="0.25">
      <c r="A61" s="17">
        <v>112</v>
      </c>
      <c r="B61" s="4"/>
      <c r="C61" s="4" t="s">
        <v>165</v>
      </c>
      <c r="D61" s="20">
        <v>1442</v>
      </c>
      <c r="E61" s="19">
        <f t="shared" si="6"/>
        <v>0.55376344086021501</v>
      </c>
      <c r="G61" s="20">
        <v>1162</v>
      </c>
      <c r="H61" s="19">
        <f t="shared" si="7"/>
        <v>0.44623655913978494</v>
      </c>
      <c r="J61" s="20">
        <f t="shared" si="8"/>
        <v>2604</v>
      </c>
    </row>
    <row r="62" spans="1:10" x14ac:dyDescent="0.25">
      <c r="A62" s="17">
        <v>120</v>
      </c>
      <c r="B62" s="4"/>
      <c r="C62" s="4" t="s">
        <v>166</v>
      </c>
      <c r="D62" s="20">
        <v>270</v>
      </c>
      <c r="E62" s="19">
        <f t="shared" si="6"/>
        <v>0.62645011600928069</v>
      </c>
      <c r="G62" s="20">
        <v>161</v>
      </c>
      <c r="H62" s="19">
        <f t="shared" si="7"/>
        <v>0.37354988399071926</v>
      </c>
      <c r="J62" s="20">
        <f t="shared" si="8"/>
        <v>431</v>
      </c>
    </row>
    <row r="63" spans="1:10" x14ac:dyDescent="0.25">
      <c r="A63" s="17">
        <v>121</v>
      </c>
      <c r="B63" s="4"/>
      <c r="C63" s="4" t="s">
        <v>167</v>
      </c>
      <c r="D63" s="20">
        <v>1667</v>
      </c>
      <c r="E63" s="19">
        <f t="shared" si="6"/>
        <v>0.67985318107667214</v>
      </c>
      <c r="G63" s="20">
        <v>785</v>
      </c>
      <c r="H63" s="19">
        <f t="shared" si="7"/>
        <v>0.32014681892332791</v>
      </c>
      <c r="J63" s="20">
        <f t="shared" si="8"/>
        <v>2452</v>
      </c>
    </row>
    <row r="64" spans="1:10" x14ac:dyDescent="0.25">
      <c r="A64" s="26" t="s">
        <v>168</v>
      </c>
      <c r="B64" s="4"/>
      <c r="C64" s="4" t="s">
        <v>169</v>
      </c>
      <c r="D64" s="20">
        <v>734</v>
      </c>
      <c r="E64" s="19">
        <f t="shared" si="6"/>
        <v>0.62574595055413473</v>
      </c>
      <c r="G64" s="20">
        <v>439</v>
      </c>
      <c r="H64" s="19">
        <f t="shared" si="7"/>
        <v>0.37425404944586532</v>
      </c>
      <c r="J64" s="20">
        <f t="shared" si="8"/>
        <v>1173</v>
      </c>
    </row>
    <row r="65" spans="1:19" x14ac:dyDescent="0.25">
      <c r="A65" s="17">
        <v>130</v>
      </c>
      <c r="B65" s="4"/>
      <c r="C65" s="4" t="s">
        <v>170</v>
      </c>
      <c r="D65" s="20">
        <v>854</v>
      </c>
      <c r="E65" s="19">
        <f t="shared" si="6"/>
        <v>0.71885521885521886</v>
      </c>
      <c r="G65" s="20">
        <v>334</v>
      </c>
      <c r="H65" s="19">
        <f t="shared" si="7"/>
        <v>0.28114478114478114</v>
      </c>
      <c r="J65" s="20">
        <f t="shared" si="8"/>
        <v>1188</v>
      </c>
    </row>
    <row r="66" spans="1:19" x14ac:dyDescent="0.25">
      <c r="A66" s="17">
        <v>115</v>
      </c>
      <c r="B66" s="4"/>
      <c r="C66" s="4" t="s">
        <v>171</v>
      </c>
      <c r="D66" s="20">
        <v>221</v>
      </c>
      <c r="E66" s="19">
        <f t="shared" si="6"/>
        <v>0.4217557251908397</v>
      </c>
      <c r="G66" s="20">
        <v>303</v>
      </c>
      <c r="H66" s="19">
        <f t="shared" si="7"/>
        <v>0.5782442748091603</v>
      </c>
      <c r="J66" s="20">
        <f t="shared" si="8"/>
        <v>524</v>
      </c>
    </row>
    <row r="67" spans="1:19" x14ac:dyDescent="0.25">
      <c r="A67" s="17">
        <v>108</v>
      </c>
      <c r="B67" s="4"/>
      <c r="C67" s="4" t="s">
        <v>172</v>
      </c>
      <c r="D67" s="20">
        <v>109</v>
      </c>
      <c r="E67" s="19">
        <f t="shared" si="6"/>
        <v>0.43253968253968256</v>
      </c>
      <c r="G67" s="20">
        <v>143</v>
      </c>
      <c r="H67" s="19">
        <f t="shared" si="7"/>
        <v>0.56746031746031744</v>
      </c>
      <c r="J67" s="20">
        <f t="shared" si="8"/>
        <v>252</v>
      </c>
    </row>
    <row r="68" spans="1:19" x14ac:dyDescent="0.25">
      <c r="A68" s="17">
        <v>107</v>
      </c>
      <c r="B68" s="4"/>
      <c r="C68" s="4" t="s">
        <v>173</v>
      </c>
      <c r="D68" s="20">
        <v>663</v>
      </c>
      <c r="E68" s="19">
        <f t="shared" si="6"/>
        <v>0.51837372947615323</v>
      </c>
      <c r="G68" s="20">
        <v>616</v>
      </c>
      <c r="H68" s="19">
        <f t="shared" si="7"/>
        <v>0.48162627052384677</v>
      </c>
      <c r="J68" s="20">
        <f t="shared" si="8"/>
        <v>1279</v>
      </c>
    </row>
    <row r="69" spans="1:19" x14ac:dyDescent="0.25">
      <c r="A69" s="26" t="s">
        <v>174</v>
      </c>
      <c r="B69" s="4"/>
      <c r="C69" s="4" t="s">
        <v>175</v>
      </c>
      <c r="D69" s="20">
        <v>517</v>
      </c>
      <c r="E69" s="19">
        <f t="shared" si="6"/>
        <v>0.49285033365109626</v>
      </c>
      <c r="G69" s="20">
        <v>532</v>
      </c>
      <c r="H69" s="19">
        <f t="shared" si="7"/>
        <v>0.50714966634890368</v>
      </c>
      <c r="J69" s="20">
        <f t="shared" si="8"/>
        <v>1049</v>
      </c>
    </row>
    <row r="70" spans="1:19" x14ac:dyDescent="0.25">
      <c r="A70" s="26" t="s">
        <v>176</v>
      </c>
      <c r="B70" s="4"/>
      <c r="C70" s="4" t="s">
        <v>177</v>
      </c>
      <c r="D70" s="20">
        <v>243</v>
      </c>
      <c r="E70" s="19">
        <f t="shared" si="6"/>
        <v>0.50943396226415094</v>
      </c>
      <c r="G70" s="20">
        <v>234</v>
      </c>
      <c r="H70" s="19">
        <f t="shared" si="7"/>
        <v>0.49056603773584906</v>
      </c>
      <c r="J70" s="20">
        <f t="shared" si="8"/>
        <v>477</v>
      </c>
    </row>
    <row r="71" spans="1:19" x14ac:dyDescent="0.25">
      <c r="A71" s="17">
        <v>111</v>
      </c>
      <c r="B71" s="4"/>
      <c r="C71" s="4" t="s">
        <v>178</v>
      </c>
      <c r="D71" s="20">
        <v>522</v>
      </c>
      <c r="E71" s="19">
        <f t="shared" si="6"/>
        <v>0.60069044879171463</v>
      </c>
      <c r="G71" s="20">
        <v>347</v>
      </c>
      <c r="H71" s="19">
        <f t="shared" si="7"/>
        <v>0.39930955120828537</v>
      </c>
      <c r="J71" s="20">
        <f t="shared" si="8"/>
        <v>869</v>
      </c>
      <c r="N71" s="24"/>
      <c r="P71" s="27"/>
      <c r="Q71" s="24"/>
      <c r="R71" s="24"/>
      <c r="S71" s="24"/>
    </row>
    <row r="72" spans="1:19" x14ac:dyDescent="0.25">
      <c r="A72" s="6" t="s">
        <v>47</v>
      </c>
      <c r="C72" s="6"/>
      <c r="E72" s="6"/>
      <c r="G72" s="2"/>
      <c r="H72" s="6"/>
      <c r="I72" s="6"/>
    </row>
    <row r="73" spans="1:19" ht="20.25" customHeight="1" x14ac:dyDescent="0.25">
      <c r="A73" s="6" t="s">
        <v>48</v>
      </c>
      <c r="C73" s="6"/>
      <c r="D73" s="2"/>
      <c r="E73" s="6"/>
      <c r="G73" s="2"/>
      <c r="H73" s="6"/>
      <c r="I73" s="6"/>
    </row>
    <row r="74" spans="1:19" ht="14.25" customHeight="1" x14ac:dyDescent="0.25">
      <c r="C74" s="6"/>
      <c r="D74" s="2"/>
      <c r="E74" s="6"/>
      <c r="G74" s="2"/>
      <c r="H74" s="6"/>
      <c r="I74" s="6"/>
    </row>
    <row r="75" spans="1:19" ht="15.75" x14ac:dyDescent="0.25">
      <c r="A75" s="21" t="s">
        <v>143</v>
      </c>
      <c r="C75" s="6"/>
      <c r="D75" s="23"/>
      <c r="E75" s="18"/>
      <c r="G75" s="23"/>
      <c r="H75" s="18"/>
      <c r="I75" s="18"/>
    </row>
    <row r="76" spans="1:19" ht="15.75" thickBot="1" x14ac:dyDescent="0.3">
      <c r="A76" s="18" t="s">
        <v>10</v>
      </c>
      <c r="C76" s="6"/>
      <c r="D76" s="13" t="s">
        <v>4</v>
      </c>
      <c r="E76" s="14"/>
      <c r="G76" s="13" t="s">
        <v>5</v>
      </c>
      <c r="H76" s="14"/>
      <c r="I76" s="15"/>
      <c r="J76" s="16" t="s">
        <v>6</v>
      </c>
    </row>
    <row r="77" spans="1:19" x14ac:dyDescent="0.25">
      <c r="A77" s="10" t="s">
        <v>11</v>
      </c>
      <c r="C77" s="12" t="s">
        <v>12</v>
      </c>
      <c r="D77" s="17" t="s">
        <v>7</v>
      </c>
      <c r="E77" s="17" t="s">
        <v>8</v>
      </c>
      <c r="G77" s="17" t="s">
        <v>7</v>
      </c>
      <c r="H77" s="17" t="s">
        <v>8</v>
      </c>
      <c r="I77" s="18"/>
      <c r="J77" s="25"/>
    </row>
    <row r="78" spans="1:19" x14ac:dyDescent="0.25">
      <c r="A78" s="17">
        <v>133</v>
      </c>
      <c r="B78" s="4"/>
      <c r="C78" s="4" t="s">
        <v>179</v>
      </c>
      <c r="D78" s="20">
        <v>199</v>
      </c>
      <c r="E78" s="19">
        <f t="shared" ref="E78:E83" si="9">D78/J78</f>
        <v>0.31045241809672386</v>
      </c>
      <c r="G78" s="20">
        <v>442</v>
      </c>
      <c r="H78" s="19">
        <f t="shared" ref="H78:H83" si="10">G78/J78</f>
        <v>0.68954758190327614</v>
      </c>
      <c r="J78" s="20">
        <f>D78+G78</f>
        <v>641</v>
      </c>
    </row>
    <row r="79" spans="1:19" x14ac:dyDescent="0.25">
      <c r="A79" s="26" t="s">
        <v>180</v>
      </c>
      <c r="B79" s="4"/>
      <c r="C79" s="4" t="s">
        <v>181</v>
      </c>
      <c r="D79" s="20">
        <v>637</v>
      </c>
      <c r="E79" s="19">
        <f t="shared" si="9"/>
        <v>0.56874999999999998</v>
      </c>
      <c r="G79" s="20">
        <v>483</v>
      </c>
      <c r="H79" s="19">
        <f t="shared" si="10"/>
        <v>0.43125000000000002</v>
      </c>
      <c r="J79" s="20">
        <f>D79+G79</f>
        <v>1120</v>
      </c>
    </row>
    <row r="80" spans="1:19" x14ac:dyDescent="0.25">
      <c r="A80" s="26" t="s">
        <v>182</v>
      </c>
      <c r="B80" s="4"/>
      <c r="C80" s="4" t="s">
        <v>183</v>
      </c>
      <c r="D80" s="20">
        <v>145</v>
      </c>
      <c r="E80" s="19">
        <f t="shared" si="9"/>
        <v>0.52536231884057971</v>
      </c>
      <c r="G80" s="20">
        <v>131</v>
      </c>
      <c r="H80" s="19">
        <f t="shared" si="10"/>
        <v>0.47463768115942029</v>
      </c>
      <c r="J80" s="20">
        <f>D80+G80</f>
        <v>276</v>
      </c>
    </row>
    <row r="81" spans="1:10" x14ac:dyDescent="0.25">
      <c r="A81" s="26" t="s">
        <v>184</v>
      </c>
      <c r="B81" s="4"/>
      <c r="C81" s="4" t="s">
        <v>185</v>
      </c>
      <c r="D81" s="20">
        <v>96</v>
      </c>
      <c r="E81" s="19">
        <f t="shared" si="9"/>
        <v>0.55172413793103448</v>
      </c>
      <c r="G81" s="20">
        <v>78</v>
      </c>
      <c r="H81" s="19">
        <f t="shared" si="10"/>
        <v>0.44827586206896552</v>
      </c>
      <c r="J81" s="20">
        <f>D81+G81</f>
        <v>174</v>
      </c>
    </row>
    <row r="82" spans="1:10" x14ac:dyDescent="0.25">
      <c r="A82" s="26" t="s">
        <v>186</v>
      </c>
      <c r="B82" s="4"/>
      <c r="C82" s="4" t="s">
        <v>187</v>
      </c>
      <c r="D82" s="20">
        <v>466</v>
      </c>
      <c r="E82" s="19">
        <f t="shared" si="9"/>
        <v>0.50432900432900429</v>
      </c>
      <c r="G82" s="20">
        <v>458</v>
      </c>
      <c r="H82" s="19">
        <f t="shared" si="10"/>
        <v>0.49567099567099565</v>
      </c>
      <c r="J82" s="20">
        <f>D82+G82</f>
        <v>924</v>
      </c>
    </row>
    <row r="83" spans="1:10" x14ac:dyDescent="0.25">
      <c r="A83" s="26" t="s">
        <v>188</v>
      </c>
      <c r="B83" s="4"/>
      <c r="C83" s="4" t="s">
        <v>189</v>
      </c>
      <c r="D83" s="20">
        <v>169</v>
      </c>
      <c r="E83" s="19">
        <f t="shared" si="9"/>
        <v>0.59717314487632511</v>
      </c>
      <c r="G83" s="20">
        <v>114</v>
      </c>
      <c r="H83" s="19">
        <f t="shared" si="10"/>
        <v>0.40282685512367489</v>
      </c>
      <c r="J83" s="20">
        <f t="shared" ref="J83:J89" si="11">D83+G83</f>
        <v>283</v>
      </c>
    </row>
    <row r="84" spans="1:10" x14ac:dyDescent="0.25">
      <c r="A84" s="26" t="s">
        <v>190</v>
      </c>
      <c r="B84" s="4"/>
      <c r="C84" s="4" t="s">
        <v>191</v>
      </c>
      <c r="D84" s="20">
        <v>575</v>
      </c>
      <c r="E84" s="19">
        <f t="shared" ref="E84:E89" si="12">D84/J84</f>
        <v>0.43960244648318042</v>
      </c>
      <c r="G84" s="20">
        <v>733</v>
      </c>
      <c r="H84" s="19">
        <f t="shared" ref="H84:H89" si="13">G84/J84</f>
        <v>0.56039755351681952</v>
      </c>
      <c r="J84" s="20">
        <f t="shared" si="11"/>
        <v>1308</v>
      </c>
    </row>
    <row r="85" spans="1:10" x14ac:dyDescent="0.25">
      <c r="A85" s="26" t="s">
        <v>192</v>
      </c>
      <c r="B85" s="4"/>
      <c r="C85" s="4" t="s">
        <v>193</v>
      </c>
      <c r="D85" s="20">
        <v>165</v>
      </c>
      <c r="E85" s="19">
        <f t="shared" si="12"/>
        <v>0.46218487394957986</v>
      </c>
      <c r="G85" s="20">
        <v>192</v>
      </c>
      <c r="H85" s="19">
        <f t="shared" si="13"/>
        <v>0.53781512605042014</v>
      </c>
      <c r="J85" s="20">
        <f t="shared" si="11"/>
        <v>357</v>
      </c>
    </row>
    <row r="86" spans="1:10" x14ac:dyDescent="0.25">
      <c r="A86" s="26" t="s">
        <v>194</v>
      </c>
      <c r="B86" s="4"/>
      <c r="C86" s="4" t="s">
        <v>195</v>
      </c>
      <c r="D86" s="20">
        <v>1062</v>
      </c>
      <c r="E86" s="19">
        <f t="shared" si="12"/>
        <v>0.56190476190476191</v>
      </c>
      <c r="G86" s="20">
        <v>828</v>
      </c>
      <c r="H86" s="19">
        <f t="shared" si="13"/>
        <v>0.43809523809523809</v>
      </c>
      <c r="J86" s="20">
        <f t="shared" si="11"/>
        <v>1890</v>
      </c>
    </row>
    <row r="87" spans="1:10" x14ac:dyDescent="0.25">
      <c r="A87" s="26" t="s">
        <v>196</v>
      </c>
      <c r="B87" s="4"/>
      <c r="C87" s="4" t="s">
        <v>197</v>
      </c>
      <c r="D87" s="20">
        <v>48</v>
      </c>
      <c r="E87" s="19">
        <f t="shared" si="12"/>
        <v>0.55813953488372092</v>
      </c>
      <c r="G87" s="20">
        <v>38</v>
      </c>
      <c r="H87" s="19">
        <f t="shared" si="13"/>
        <v>0.44186046511627908</v>
      </c>
      <c r="J87" s="20">
        <f t="shared" si="11"/>
        <v>86</v>
      </c>
    </row>
    <row r="88" spans="1:10" x14ac:dyDescent="0.25">
      <c r="A88" s="26" t="s">
        <v>198</v>
      </c>
      <c r="B88" s="4"/>
      <c r="C88" s="4" t="s">
        <v>199</v>
      </c>
      <c r="D88" s="20">
        <v>749</v>
      </c>
      <c r="E88" s="19">
        <f t="shared" si="12"/>
        <v>0.5507352941176471</v>
      </c>
      <c r="G88" s="20">
        <v>611</v>
      </c>
      <c r="H88" s="19">
        <f t="shared" si="13"/>
        <v>0.44926470588235295</v>
      </c>
      <c r="J88" s="20">
        <f t="shared" si="11"/>
        <v>1360</v>
      </c>
    </row>
    <row r="89" spans="1:10" x14ac:dyDescent="0.25">
      <c r="A89" s="17">
        <v>117</v>
      </c>
      <c r="B89" s="4"/>
      <c r="C89" s="4" t="s">
        <v>200</v>
      </c>
      <c r="D89" s="20">
        <v>1220</v>
      </c>
      <c r="E89" s="19">
        <f t="shared" si="12"/>
        <v>0.65626681011296395</v>
      </c>
      <c r="G89" s="20">
        <v>639</v>
      </c>
      <c r="H89" s="19">
        <f t="shared" si="13"/>
        <v>0.34373318988703605</v>
      </c>
      <c r="J89" s="20">
        <f t="shared" si="11"/>
        <v>1859</v>
      </c>
    </row>
    <row r="90" spans="1:10" x14ac:dyDescent="0.25">
      <c r="C90" s="6"/>
      <c r="D90" s="20"/>
      <c r="E90" s="19"/>
      <c r="G90" s="20"/>
      <c r="H90" s="19"/>
      <c r="J90" s="20"/>
    </row>
    <row r="91" spans="1:10" s="35" customFormat="1" x14ac:dyDescent="0.25">
      <c r="C91" s="18" t="s">
        <v>201</v>
      </c>
      <c r="D91" s="33">
        <f>SUM(D30:D89)</f>
        <v>27128</v>
      </c>
      <c r="E91" s="31">
        <f>D91/J91</f>
        <v>0.55057639227147259</v>
      </c>
      <c r="F91" s="6"/>
      <c r="G91" s="33">
        <f>SUM(G30:G89)</f>
        <v>22144</v>
      </c>
      <c r="H91" s="31">
        <f>G91/J91</f>
        <v>0.44942360772852735</v>
      </c>
      <c r="I91" s="6"/>
      <c r="J91" s="33">
        <f>SUM(J30:J89)</f>
        <v>49272</v>
      </c>
    </row>
    <row r="93" spans="1:10" ht="15.75" x14ac:dyDescent="0.25">
      <c r="A93" s="21" t="s">
        <v>31</v>
      </c>
      <c r="C93" s="6"/>
      <c r="D93" s="2"/>
      <c r="E93" s="6"/>
      <c r="G93" s="2"/>
      <c r="H93" s="6"/>
      <c r="I93" s="6"/>
    </row>
    <row r="94" spans="1:10" ht="15.75" thickBot="1" x14ac:dyDescent="0.3">
      <c r="A94" s="18" t="s">
        <v>10</v>
      </c>
      <c r="C94" s="6"/>
      <c r="D94" s="13" t="s">
        <v>4</v>
      </c>
      <c r="E94" s="14"/>
      <c r="G94" s="13" t="s">
        <v>5</v>
      </c>
      <c r="H94" s="14"/>
      <c r="I94" s="15"/>
      <c r="J94" s="16" t="s">
        <v>6</v>
      </c>
    </row>
    <row r="95" spans="1:10" x14ac:dyDescent="0.25">
      <c r="A95" s="10" t="s">
        <v>11</v>
      </c>
      <c r="C95" s="12" t="s">
        <v>12</v>
      </c>
      <c r="D95" s="17" t="s">
        <v>7</v>
      </c>
      <c r="E95" s="17" t="s">
        <v>8</v>
      </c>
      <c r="G95" s="17" t="s">
        <v>7</v>
      </c>
      <c r="H95" s="17" t="s">
        <v>8</v>
      </c>
      <c r="I95" s="18"/>
      <c r="J95" s="25"/>
    </row>
    <row r="96" spans="1:10" x14ac:dyDescent="0.25">
      <c r="A96" s="26">
        <v>400</v>
      </c>
      <c r="B96" s="29"/>
      <c r="C96" s="4" t="s">
        <v>32</v>
      </c>
      <c r="D96" s="20">
        <v>61</v>
      </c>
      <c r="E96" s="19">
        <f>D96/J96</f>
        <v>0.71764705882352942</v>
      </c>
      <c r="G96" s="20">
        <v>24</v>
      </c>
      <c r="H96" s="19">
        <f>G96/J96</f>
        <v>0.28235294117647058</v>
      </c>
      <c r="J96" s="20">
        <f>D96+G96</f>
        <v>85</v>
      </c>
    </row>
    <row r="97" spans="1:19" x14ac:dyDescent="0.25">
      <c r="A97" s="26" t="s">
        <v>33</v>
      </c>
      <c r="B97" s="4"/>
      <c r="C97" s="4" t="s">
        <v>34</v>
      </c>
      <c r="D97" s="20">
        <v>553</v>
      </c>
      <c r="E97" s="19">
        <f t="shared" ref="E97:E103" si="14">D97/J97</f>
        <v>0.95674740484429066</v>
      </c>
      <c r="G97" s="20">
        <v>25</v>
      </c>
      <c r="H97" s="19">
        <f t="shared" ref="H97:H103" si="15">G97/J97</f>
        <v>4.3252595155709339E-2</v>
      </c>
      <c r="J97" s="20">
        <f t="shared" ref="J97:J103" si="16">D97+G97</f>
        <v>578</v>
      </c>
      <c r="N97" s="24"/>
      <c r="P97" s="27"/>
      <c r="Q97" s="24"/>
      <c r="R97" s="24"/>
      <c r="S97" s="24"/>
    </row>
    <row r="98" spans="1:19" x14ac:dyDescent="0.25">
      <c r="A98" s="26" t="s">
        <v>35</v>
      </c>
      <c r="B98" s="4"/>
      <c r="C98" s="4" t="s">
        <v>36</v>
      </c>
      <c r="D98" s="20">
        <v>1468</v>
      </c>
      <c r="E98" s="19">
        <f t="shared" si="14"/>
        <v>0.72781358453148237</v>
      </c>
      <c r="G98" s="20">
        <v>549</v>
      </c>
      <c r="H98" s="19">
        <f t="shared" si="15"/>
        <v>0.27218641546851757</v>
      </c>
      <c r="J98" s="20">
        <f t="shared" si="16"/>
        <v>2017</v>
      </c>
      <c r="N98" s="24"/>
      <c r="P98" s="27"/>
      <c r="Q98" s="24"/>
      <c r="R98" s="24"/>
      <c r="S98" s="24"/>
    </row>
    <row r="99" spans="1:19" x14ac:dyDescent="0.25">
      <c r="A99" s="26" t="s">
        <v>37</v>
      </c>
      <c r="B99" s="4"/>
      <c r="C99" s="4" t="s">
        <v>38</v>
      </c>
      <c r="D99" s="20">
        <v>602</v>
      </c>
      <c r="E99" s="19">
        <f t="shared" si="14"/>
        <v>0.73236009732360097</v>
      </c>
      <c r="G99" s="20">
        <v>220</v>
      </c>
      <c r="H99" s="19">
        <f t="shared" si="15"/>
        <v>0.26763990267639903</v>
      </c>
      <c r="J99" s="20">
        <f t="shared" si="16"/>
        <v>822</v>
      </c>
      <c r="N99" s="24"/>
      <c r="P99" s="27"/>
      <c r="Q99" s="24"/>
      <c r="R99" s="24"/>
      <c r="S99" s="24"/>
    </row>
    <row r="100" spans="1:19" x14ac:dyDescent="0.25">
      <c r="A100" s="26" t="s">
        <v>39</v>
      </c>
      <c r="B100" s="4"/>
      <c r="C100" s="4" t="s">
        <v>40</v>
      </c>
      <c r="D100" s="20">
        <v>201</v>
      </c>
      <c r="E100" s="19">
        <f t="shared" si="14"/>
        <v>0.81376518218623484</v>
      </c>
      <c r="G100" s="20">
        <v>46</v>
      </c>
      <c r="H100" s="19">
        <f t="shared" si="15"/>
        <v>0.18623481781376519</v>
      </c>
      <c r="J100" s="20">
        <f t="shared" si="16"/>
        <v>247</v>
      </c>
      <c r="N100" s="24"/>
      <c r="P100" s="27"/>
      <c r="Q100" s="24"/>
      <c r="R100" s="24"/>
      <c r="S100" s="24"/>
    </row>
    <row r="101" spans="1:19" x14ac:dyDescent="0.25">
      <c r="A101" s="26" t="s">
        <v>41</v>
      </c>
      <c r="B101" s="4"/>
      <c r="C101" s="4" t="s">
        <v>42</v>
      </c>
      <c r="D101" s="20">
        <v>1248</v>
      </c>
      <c r="E101" s="19">
        <f t="shared" si="14"/>
        <v>0.9116143170197224</v>
      </c>
      <c r="G101" s="20">
        <v>121</v>
      </c>
      <c r="H101" s="19">
        <f t="shared" si="15"/>
        <v>8.8385682980277575E-2</v>
      </c>
      <c r="J101" s="20">
        <f t="shared" si="16"/>
        <v>1369</v>
      </c>
      <c r="N101" s="24"/>
      <c r="P101" s="27"/>
      <c r="Q101" s="24"/>
      <c r="R101" s="24"/>
      <c r="S101" s="24"/>
    </row>
    <row r="102" spans="1:19" x14ac:dyDescent="0.25">
      <c r="A102" s="26" t="s">
        <v>43</v>
      </c>
      <c r="B102" s="4"/>
      <c r="C102" s="4" t="s">
        <v>44</v>
      </c>
      <c r="D102" s="20">
        <v>1563</v>
      </c>
      <c r="E102" s="19">
        <f t="shared" si="14"/>
        <v>0.79704232534421215</v>
      </c>
      <c r="G102" s="20">
        <v>398</v>
      </c>
      <c r="H102" s="19">
        <f t="shared" si="15"/>
        <v>0.20295767465578787</v>
      </c>
      <c r="J102" s="20">
        <f t="shared" si="16"/>
        <v>1961</v>
      </c>
      <c r="N102" s="24"/>
      <c r="P102" s="27"/>
      <c r="Q102" s="24"/>
      <c r="R102" s="24"/>
      <c r="S102" s="24"/>
    </row>
    <row r="103" spans="1:19" x14ac:dyDescent="0.25">
      <c r="A103" s="26" t="s">
        <v>45</v>
      </c>
      <c r="B103" s="4"/>
      <c r="C103" s="4" t="s">
        <v>46</v>
      </c>
      <c r="D103" s="20">
        <v>385</v>
      </c>
      <c r="E103" s="19">
        <f t="shared" si="14"/>
        <v>0.74468085106382975</v>
      </c>
      <c r="G103" s="20">
        <v>132</v>
      </c>
      <c r="H103" s="19">
        <f t="shared" si="15"/>
        <v>0.25531914893617019</v>
      </c>
      <c r="J103" s="20">
        <f t="shared" si="16"/>
        <v>517</v>
      </c>
      <c r="N103" s="24"/>
      <c r="P103" s="27"/>
      <c r="Q103" s="24"/>
      <c r="R103" s="24"/>
      <c r="S103" s="24"/>
    </row>
    <row r="104" spans="1:19" x14ac:dyDescent="0.25">
      <c r="A104" s="26" t="s">
        <v>50</v>
      </c>
      <c r="C104" s="4" t="s">
        <v>51</v>
      </c>
      <c r="D104" s="20">
        <v>3243</v>
      </c>
      <c r="E104" s="19">
        <f t="shared" ref="E104:E108" si="17">D104/J104</f>
        <v>0.71605210863325242</v>
      </c>
      <c r="G104" s="20">
        <v>1286</v>
      </c>
      <c r="H104" s="19">
        <f t="shared" ref="H104:H108" si="18">G104/J104</f>
        <v>0.28394789136674764</v>
      </c>
      <c r="J104" s="20">
        <f t="shared" ref="J104:J108" si="19">D104+G104</f>
        <v>4529</v>
      </c>
      <c r="N104" s="24"/>
      <c r="P104" s="27"/>
      <c r="Q104" s="24"/>
      <c r="R104" s="24"/>
      <c r="S104" s="24"/>
    </row>
    <row r="105" spans="1:19" x14ac:dyDescent="0.25">
      <c r="A105" s="26" t="s">
        <v>52</v>
      </c>
      <c r="B105" s="4"/>
      <c r="C105" s="4" t="s">
        <v>53</v>
      </c>
      <c r="D105" s="20">
        <v>1037</v>
      </c>
      <c r="E105" s="19">
        <f t="shared" si="17"/>
        <v>0.84172077922077926</v>
      </c>
      <c r="G105" s="20">
        <v>195</v>
      </c>
      <c r="H105" s="19">
        <f t="shared" si="18"/>
        <v>0.15827922077922077</v>
      </c>
      <c r="J105" s="20">
        <f t="shared" si="19"/>
        <v>1232</v>
      </c>
      <c r="N105" s="24"/>
      <c r="P105" s="27"/>
      <c r="Q105" s="24"/>
      <c r="R105" s="24"/>
      <c r="S105" s="24"/>
    </row>
    <row r="106" spans="1:19" x14ac:dyDescent="0.25">
      <c r="A106" s="17">
        <v>150</v>
      </c>
      <c r="B106" s="4"/>
      <c r="C106" s="4" t="s">
        <v>54</v>
      </c>
      <c r="D106" s="20">
        <v>170</v>
      </c>
      <c r="E106" s="19">
        <f t="shared" si="17"/>
        <v>0.67193675889328064</v>
      </c>
      <c r="G106" s="20">
        <v>83</v>
      </c>
      <c r="H106" s="19">
        <f t="shared" si="18"/>
        <v>0.32806324110671936</v>
      </c>
      <c r="J106" s="20">
        <f t="shared" si="19"/>
        <v>253</v>
      </c>
      <c r="N106" s="24"/>
      <c r="P106" s="27"/>
      <c r="Q106" s="24"/>
      <c r="R106" s="24"/>
      <c r="S106" s="24"/>
    </row>
    <row r="107" spans="1:19" x14ac:dyDescent="0.25">
      <c r="A107" s="26" t="s">
        <v>55</v>
      </c>
      <c r="B107" s="4"/>
      <c r="C107" s="4" t="s">
        <v>56</v>
      </c>
      <c r="D107" s="20">
        <v>933</v>
      </c>
      <c r="E107" s="19">
        <f t="shared" si="17"/>
        <v>0.78403361344537814</v>
      </c>
      <c r="G107" s="20">
        <v>257</v>
      </c>
      <c r="H107" s="19">
        <f t="shared" si="18"/>
        <v>0.21596638655462186</v>
      </c>
      <c r="J107" s="20">
        <f t="shared" si="19"/>
        <v>1190</v>
      </c>
      <c r="N107" s="24"/>
      <c r="P107" s="27"/>
      <c r="Q107" s="24"/>
      <c r="R107" s="24"/>
      <c r="S107" s="24"/>
    </row>
    <row r="108" spans="1:19" x14ac:dyDescent="0.25">
      <c r="A108" s="26" t="s">
        <v>57</v>
      </c>
      <c r="B108" s="4"/>
      <c r="C108" s="4" t="s">
        <v>58</v>
      </c>
      <c r="D108" s="20">
        <v>195</v>
      </c>
      <c r="E108" s="19">
        <f t="shared" si="17"/>
        <v>0.77380952380952384</v>
      </c>
      <c r="G108" s="20">
        <v>57</v>
      </c>
      <c r="H108" s="19">
        <f t="shared" si="18"/>
        <v>0.22619047619047619</v>
      </c>
      <c r="J108" s="20">
        <f t="shared" si="19"/>
        <v>252</v>
      </c>
      <c r="N108" s="24"/>
      <c r="P108" s="27"/>
      <c r="Q108" s="24"/>
      <c r="R108" s="24"/>
      <c r="S108" s="24"/>
    </row>
    <row r="109" spans="1:19" ht="15" customHeight="1" x14ac:dyDescent="0.25">
      <c r="A109" s="6" t="s">
        <v>47</v>
      </c>
      <c r="C109" s="6"/>
      <c r="D109" s="23"/>
      <c r="E109" s="18"/>
      <c r="G109" s="23"/>
      <c r="H109" s="18"/>
      <c r="I109" s="18"/>
      <c r="N109" s="24"/>
      <c r="P109" s="27"/>
      <c r="Q109" s="24"/>
      <c r="R109" s="24"/>
      <c r="S109" s="24"/>
    </row>
    <row r="110" spans="1:19" ht="15" customHeight="1" x14ac:dyDescent="0.25">
      <c r="A110" s="6" t="s">
        <v>48</v>
      </c>
      <c r="C110" s="6"/>
      <c r="D110" s="23"/>
      <c r="E110" s="18"/>
      <c r="G110" s="23"/>
      <c r="H110" s="18"/>
      <c r="I110" s="18"/>
      <c r="N110" s="24"/>
      <c r="P110" s="27"/>
      <c r="Q110" s="24"/>
      <c r="R110" s="24"/>
      <c r="S110" s="24"/>
    </row>
    <row r="111" spans="1:19" x14ac:dyDescent="0.25">
      <c r="C111" s="6"/>
      <c r="D111" s="23"/>
      <c r="E111" s="18"/>
      <c r="G111" s="23"/>
      <c r="H111" s="18"/>
      <c r="I111" s="18"/>
      <c r="N111" s="24"/>
      <c r="P111" s="27"/>
      <c r="Q111" s="24"/>
      <c r="R111" s="24"/>
      <c r="S111" s="24"/>
    </row>
    <row r="112" spans="1:19" ht="15.75" x14ac:dyDescent="0.25">
      <c r="A112" s="21" t="s">
        <v>49</v>
      </c>
      <c r="C112" s="6"/>
      <c r="D112" s="2"/>
      <c r="G112" s="2"/>
      <c r="H112" s="6"/>
      <c r="N112" s="24"/>
      <c r="P112" s="27"/>
      <c r="Q112" s="24"/>
      <c r="R112" s="24"/>
      <c r="S112" s="24"/>
    </row>
    <row r="113" spans="1:19" ht="16.5" customHeight="1" thickBot="1" x14ac:dyDescent="0.3">
      <c r="A113" s="18" t="s">
        <v>10</v>
      </c>
      <c r="C113" s="6"/>
      <c r="D113" s="13" t="s">
        <v>4</v>
      </c>
      <c r="E113" s="14"/>
      <c r="G113" s="13" t="s">
        <v>5</v>
      </c>
      <c r="H113" s="14"/>
      <c r="I113" s="15"/>
      <c r="J113" s="16" t="s">
        <v>6</v>
      </c>
      <c r="N113" s="24"/>
      <c r="P113" s="27"/>
      <c r="Q113" s="24"/>
      <c r="R113" s="24"/>
      <c r="S113" s="24"/>
    </row>
    <row r="114" spans="1:19" x14ac:dyDescent="0.25">
      <c r="A114" s="10" t="s">
        <v>11</v>
      </c>
      <c r="C114" s="12" t="s">
        <v>12</v>
      </c>
      <c r="D114" s="17" t="s">
        <v>7</v>
      </c>
      <c r="E114" s="17" t="s">
        <v>8</v>
      </c>
      <c r="G114" s="17" t="s">
        <v>7</v>
      </c>
      <c r="H114" s="17" t="s">
        <v>8</v>
      </c>
      <c r="I114" s="18"/>
      <c r="J114" s="25"/>
      <c r="N114" s="24"/>
      <c r="P114" s="27"/>
      <c r="Q114" s="24"/>
      <c r="R114" s="24"/>
      <c r="S114" s="24"/>
    </row>
    <row r="115" spans="1:19" x14ac:dyDescent="0.25">
      <c r="A115" s="26" t="s">
        <v>59</v>
      </c>
      <c r="B115" s="4"/>
      <c r="C115" s="4" t="s">
        <v>227</v>
      </c>
      <c r="D115" s="20">
        <v>188</v>
      </c>
      <c r="E115" s="19">
        <f>D115/J115</f>
        <v>0.70149253731343286</v>
      </c>
      <c r="G115" s="20">
        <v>80</v>
      </c>
      <c r="H115" s="19">
        <f>G115/J115</f>
        <v>0.29850746268656714</v>
      </c>
      <c r="J115" s="20">
        <f>D115+G115</f>
        <v>268</v>
      </c>
      <c r="N115" s="24"/>
      <c r="P115" s="27"/>
      <c r="Q115" s="24"/>
      <c r="R115" s="24"/>
      <c r="S115" s="24"/>
    </row>
    <row r="116" spans="1:19" x14ac:dyDescent="0.25">
      <c r="A116" s="26" t="s">
        <v>60</v>
      </c>
      <c r="B116" s="4"/>
      <c r="C116" s="4" t="s">
        <v>61</v>
      </c>
      <c r="D116" s="20">
        <v>25</v>
      </c>
      <c r="E116" s="19">
        <f t="shared" ref="E116:E144" si="20">D116/J116</f>
        <v>0.83333333333333337</v>
      </c>
      <c r="G116" s="20">
        <v>5</v>
      </c>
      <c r="H116" s="19">
        <f t="shared" ref="H116:H144" si="21">G116/J116</f>
        <v>0.16666666666666666</v>
      </c>
      <c r="J116" s="20">
        <f t="shared" ref="J116:J144" si="22">D116+G116</f>
        <v>30</v>
      </c>
      <c r="N116" s="24"/>
      <c r="P116" s="27"/>
      <c r="Q116" s="24"/>
      <c r="R116" s="24"/>
      <c r="S116" s="24"/>
    </row>
    <row r="117" spans="1:19" x14ac:dyDescent="0.25">
      <c r="A117" s="26" t="s">
        <v>62</v>
      </c>
      <c r="B117" s="4"/>
      <c r="C117" s="4" t="s">
        <v>63</v>
      </c>
      <c r="D117" s="20">
        <v>461</v>
      </c>
      <c r="E117" s="19">
        <f t="shared" si="20"/>
        <v>0.88314176245210729</v>
      </c>
      <c r="G117" s="20">
        <v>61</v>
      </c>
      <c r="H117" s="19">
        <f t="shared" si="21"/>
        <v>0.11685823754789272</v>
      </c>
      <c r="J117" s="20">
        <f t="shared" si="22"/>
        <v>522</v>
      </c>
      <c r="N117" s="24"/>
      <c r="P117" s="27"/>
      <c r="Q117" s="24"/>
      <c r="R117" s="24"/>
      <c r="S117" s="24"/>
    </row>
    <row r="118" spans="1:19" x14ac:dyDescent="0.25">
      <c r="A118" s="26" t="s">
        <v>64</v>
      </c>
      <c r="B118" s="4"/>
      <c r="C118" s="4" t="s">
        <v>65</v>
      </c>
      <c r="D118" s="20">
        <v>704</v>
      </c>
      <c r="E118" s="19">
        <f t="shared" si="20"/>
        <v>0.77704194260485648</v>
      </c>
      <c r="G118" s="20">
        <v>202</v>
      </c>
      <c r="H118" s="19">
        <f t="shared" si="21"/>
        <v>0.22295805739514349</v>
      </c>
      <c r="J118" s="20">
        <f t="shared" si="22"/>
        <v>906</v>
      </c>
      <c r="N118" s="24"/>
      <c r="P118" s="27"/>
      <c r="Q118" s="24"/>
      <c r="R118" s="24"/>
      <c r="S118" s="24"/>
    </row>
    <row r="119" spans="1:19" x14ac:dyDescent="0.25">
      <c r="A119" s="26" t="s">
        <v>66</v>
      </c>
      <c r="B119" s="4"/>
      <c r="C119" s="4" t="s">
        <v>67</v>
      </c>
      <c r="D119" s="20">
        <v>372</v>
      </c>
      <c r="E119" s="19">
        <f t="shared" si="20"/>
        <v>0.93702770780856426</v>
      </c>
      <c r="G119" s="20">
        <v>25</v>
      </c>
      <c r="H119" s="19">
        <f t="shared" si="21"/>
        <v>6.2972292191435769E-2</v>
      </c>
      <c r="J119" s="20">
        <f t="shared" si="22"/>
        <v>397</v>
      </c>
      <c r="N119" s="24"/>
      <c r="P119" s="27"/>
      <c r="Q119" s="24"/>
      <c r="R119" s="24"/>
      <c r="S119" s="24"/>
    </row>
    <row r="120" spans="1:19" x14ac:dyDescent="0.25">
      <c r="A120" s="26" t="s">
        <v>68</v>
      </c>
      <c r="B120" s="4"/>
      <c r="C120" s="4" t="s">
        <v>69</v>
      </c>
      <c r="D120" s="20">
        <v>181</v>
      </c>
      <c r="E120" s="19">
        <f t="shared" si="20"/>
        <v>0.47382198952879578</v>
      </c>
      <c r="G120" s="20">
        <v>201</v>
      </c>
      <c r="H120" s="19">
        <f t="shared" si="21"/>
        <v>0.52617801047120416</v>
      </c>
      <c r="J120" s="20">
        <f t="shared" si="22"/>
        <v>382</v>
      </c>
      <c r="N120" s="24"/>
      <c r="P120" s="27"/>
      <c r="Q120" s="24"/>
      <c r="R120" s="24"/>
      <c r="S120" s="24"/>
    </row>
    <row r="121" spans="1:19" x14ac:dyDescent="0.25">
      <c r="A121" s="26" t="s">
        <v>70</v>
      </c>
      <c r="B121" s="4"/>
      <c r="C121" s="4" t="s">
        <v>71</v>
      </c>
      <c r="D121" s="20">
        <v>216</v>
      </c>
      <c r="E121" s="19">
        <f t="shared" si="20"/>
        <v>0.9</v>
      </c>
      <c r="G121" s="20">
        <v>24</v>
      </c>
      <c r="H121" s="19">
        <f t="shared" si="21"/>
        <v>0.1</v>
      </c>
      <c r="J121" s="20">
        <f t="shared" si="22"/>
        <v>240</v>
      </c>
      <c r="N121" s="24"/>
      <c r="P121" s="27"/>
      <c r="Q121" s="24"/>
      <c r="R121" s="24"/>
      <c r="S121" s="24"/>
    </row>
    <row r="122" spans="1:19" x14ac:dyDescent="0.25">
      <c r="A122" s="26" t="s">
        <v>72</v>
      </c>
      <c r="B122" s="4"/>
      <c r="C122" s="4" t="s">
        <v>73</v>
      </c>
      <c r="D122" s="20">
        <v>449</v>
      </c>
      <c r="E122" s="19">
        <f t="shared" si="20"/>
        <v>0.86512524084778419</v>
      </c>
      <c r="G122" s="20">
        <v>70</v>
      </c>
      <c r="H122" s="19">
        <f t="shared" si="21"/>
        <v>0.13487475915221581</v>
      </c>
      <c r="J122" s="20">
        <f t="shared" si="22"/>
        <v>519</v>
      </c>
      <c r="N122" s="24"/>
      <c r="P122" s="27"/>
      <c r="Q122" s="24"/>
      <c r="R122" s="24"/>
      <c r="S122" s="24"/>
    </row>
    <row r="123" spans="1:19" x14ac:dyDescent="0.25">
      <c r="A123" s="26" t="s">
        <v>74</v>
      </c>
      <c r="B123" s="4"/>
      <c r="C123" s="4" t="s">
        <v>75</v>
      </c>
      <c r="D123" s="20">
        <v>1032</v>
      </c>
      <c r="E123" s="19">
        <f t="shared" si="20"/>
        <v>0.67406923579359901</v>
      </c>
      <c r="G123" s="20">
        <v>499</v>
      </c>
      <c r="H123" s="19">
        <f t="shared" si="21"/>
        <v>0.32593076420640105</v>
      </c>
      <c r="J123" s="20">
        <f t="shared" si="22"/>
        <v>1531</v>
      </c>
      <c r="N123" s="24"/>
      <c r="P123" s="27"/>
      <c r="Q123" s="24"/>
      <c r="R123" s="24"/>
      <c r="S123" s="24"/>
    </row>
    <row r="124" spans="1:19" x14ac:dyDescent="0.25">
      <c r="A124" s="26" t="s">
        <v>76</v>
      </c>
      <c r="B124" s="4"/>
      <c r="C124" s="4" t="s">
        <v>77</v>
      </c>
      <c r="D124" s="20">
        <v>59</v>
      </c>
      <c r="E124" s="19">
        <f t="shared" si="20"/>
        <v>0.57281553398058249</v>
      </c>
      <c r="G124" s="20">
        <v>44</v>
      </c>
      <c r="H124" s="19">
        <f t="shared" si="21"/>
        <v>0.42718446601941745</v>
      </c>
      <c r="J124" s="20">
        <f t="shared" si="22"/>
        <v>103</v>
      </c>
      <c r="N124" s="24"/>
      <c r="P124" s="27"/>
      <c r="Q124" s="24"/>
      <c r="R124" s="24"/>
      <c r="S124" s="24"/>
    </row>
    <row r="125" spans="1:19" x14ac:dyDescent="0.25">
      <c r="A125" s="26" t="s">
        <v>78</v>
      </c>
      <c r="B125" s="4"/>
      <c r="C125" s="4" t="s">
        <v>79</v>
      </c>
      <c r="D125" s="20">
        <v>376</v>
      </c>
      <c r="E125" s="19">
        <f t="shared" si="20"/>
        <v>0.68613138686131392</v>
      </c>
      <c r="G125" s="20">
        <v>172</v>
      </c>
      <c r="H125" s="19">
        <f t="shared" si="21"/>
        <v>0.31386861313868614</v>
      </c>
      <c r="J125" s="20">
        <f t="shared" si="22"/>
        <v>548</v>
      </c>
      <c r="N125" s="24"/>
      <c r="P125" s="27"/>
      <c r="Q125" s="24"/>
      <c r="R125" s="24"/>
      <c r="S125" s="24"/>
    </row>
    <row r="126" spans="1:19" x14ac:dyDescent="0.25">
      <c r="A126" s="26" t="s">
        <v>80</v>
      </c>
      <c r="B126" s="4"/>
      <c r="C126" s="4" t="s">
        <v>81</v>
      </c>
      <c r="D126" s="20">
        <v>2007</v>
      </c>
      <c r="E126" s="19">
        <f t="shared" si="20"/>
        <v>0.8369474562135113</v>
      </c>
      <c r="G126" s="20">
        <v>391</v>
      </c>
      <c r="H126" s="19">
        <f t="shared" si="21"/>
        <v>0.16305254378648873</v>
      </c>
      <c r="J126" s="20">
        <f t="shared" si="22"/>
        <v>2398</v>
      </c>
      <c r="N126" s="24"/>
      <c r="P126" s="27"/>
      <c r="Q126" s="24"/>
      <c r="R126" s="24"/>
      <c r="S126" s="24"/>
    </row>
    <row r="127" spans="1:19" x14ac:dyDescent="0.25">
      <c r="A127" s="26" t="s">
        <v>82</v>
      </c>
      <c r="B127" s="4"/>
      <c r="C127" s="4" t="s">
        <v>83</v>
      </c>
      <c r="D127" s="20">
        <v>20</v>
      </c>
      <c r="E127" s="19">
        <f t="shared" si="20"/>
        <v>0.1941747572815534</v>
      </c>
      <c r="G127" s="20">
        <v>83</v>
      </c>
      <c r="H127" s="19">
        <f t="shared" si="21"/>
        <v>0.80582524271844658</v>
      </c>
      <c r="J127" s="20">
        <f t="shared" si="22"/>
        <v>103</v>
      </c>
      <c r="N127" s="24"/>
      <c r="P127" s="27"/>
      <c r="Q127" s="24"/>
      <c r="R127" s="24"/>
      <c r="S127" s="24"/>
    </row>
    <row r="128" spans="1:19" x14ac:dyDescent="0.25">
      <c r="A128" s="26" t="s">
        <v>84</v>
      </c>
      <c r="B128" s="4"/>
      <c r="C128" s="4" t="s">
        <v>85</v>
      </c>
      <c r="D128" s="20">
        <v>297</v>
      </c>
      <c r="E128" s="19">
        <f t="shared" si="20"/>
        <v>0.67194570135746612</v>
      </c>
      <c r="G128" s="20">
        <v>145</v>
      </c>
      <c r="H128" s="19">
        <f t="shared" si="21"/>
        <v>0.32805429864253394</v>
      </c>
      <c r="J128" s="20">
        <f t="shared" si="22"/>
        <v>442</v>
      </c>
      <c r="N128" s="24"/>
      <c r="P128" s="27"/>
      <c r="Q128" s="24"/>
      <c r="R128" s="24"/>
      <c r="S128" s="24"/>
    </row>
    <row r="129" spans="1:19" x14ac:dyDescent="0.25">
      <c r="A129" s="26" t="s">
        <v>86</v>
      </c>
      <c r="B129" s="4"/>
      <c r="C129" s="4" t="s">
        <v>87</v>
      </c>
      <c r="D129" s="20">
        <v>475</v>
      </c>
      <c r="E129" s="19">
        <f t="shared" si="20"/>
        <v>0.74334898278560246</v>
      </c>
      <c r="G129" s="20">
        <v>164</v>
      </c>
      <c r="H129" s="19">
        <f t="shared" si="21"/>
        <v>0.25665101721439748</v>
      </c>
      <c r="J129" s="20">
        <f t="shared" si="22"/>
        <v>639</v>
      </c>
      <c r="N129" s="24"/>
      <c r="P129" s="27"/>
      <c r="Q129" s="24"/>
      <c r="R129" s="24"/>
      <c r="S129" s="24"/>
    </row>
    <row r="130" spans="1:19" x14ac:dyDescent="0.25">
      <c r="A130" s="26" t="s">
        <v>88</v>
      </c>
      <c r="B130" s="4"/>
      <c r="C130" s="4" t="s">
        <v>89</v>
      </c>
      <c r="D130" s="20">
        <v>267</v>
      </c>
      <c r="E130" s="19">
        <f t="shared" si="20"/>
        <v>0.92387543252595161</v>
      </c>
      <c r="G130" s="20">
        <v>22</v>
      </c>
      <c r="H130" s="19">
        <f t="shared" si="21"/>
        <v>7.6124567474048443E-2</v>
      </c>
      <c r="J130" s="20">
        <f t="shared" si="22"/>
        <v>289</v>
      </c>
      <c r="N130" s="24"/>
      <c r="P130" s="27"/>
      <c r="Q130" s="24"/>
      <c r="R130" s="24"/>
      <c r="S130" s="24"/>
    </row>
    <row r="131" spans="1:19" x14ac:dyDescent="0.25">
      <c r="A131" s="17">
        <v>145</v>
      </c>
      <c r="B131" s="4"/>
      <c r="C131" s="4" t="s">
        <v>90</v>
      </c>
      <c r="D131" s="20">
        <v>41</v>
      </c>
      <c r="E131" s="19">
        <f t="shared" si="20"/>
        <v>0.95348837209302328</v>
      </c>
      <c r="G131" s="20">
        <v>2</v>
      </c>
      <c r="H131" s="19">
        <f t="shared" si="21"/>
        <v>4.6511627906976744E-2</v>
      </c>
      <c r="J131" s="20">
        <f t="shared" si="22"/>
        <v>43</v>
      </c>
      <c r="N131" s="24"/>
      <c r="P131" s="27"/>
      <c r="Q131" s="24"/>
      <c r="R131" s="24"/>
      <c r="S131" s="24"/>
    </row>
    <row r="132" spans="1:19" x14ac:dyDescent="0.25">
      <c r="A132" s="26" t="s">
        <v>91</v>
      </c>
      <c r="B132" s="4"/>
      <c r="C132" s="4" t="s">
        <v>92</v>
      </c>
      <c r="D132" s="20">
        <v>1487</v>
      </c>
      <c r="E132" s="19">
        <f t="shared" si="20"/>
        <v>0.58268025078369901</v>
      </c>
      <c r="G132" s="20">
        <v>1065</v>
      </c>
      <c r="H132" s="19">
        <f t="shared" si="21"/>
        <v>0.41731974921630094</v>
      </c>
      <c r="J132" s="20">
        <f t="shared" si="22"/>
        <v>2552</v>
      </c>
      <c r="N132" s="24"/>
      <c r="P132" s="27"/>
      <c r="Q132" s="24"/>
      <c r="R132" s="24"/>
      <c r="S132" s="24"/>
    </row>
    <row r="133" spans="1:19" x14ac:dyDescent="0.25">
      <c r="A133" s="26" t="s">
        <v>93</v>
      </c>
      <c r="B133" s="4"/>
      <c r="C133" s="4" t="s">
        <v>94</v>
      </c>
      <c r="D133" s="20">
        <v>687</v>
      </c>
      <c r="E133" s="19">
        <f t="shared" si="20"/>
        <v>0.85875000000000001</v>
      </c>
      <c r="G133" s="20">
        <v>113</v>
      </c>
      <c r="H133" s="19">
        <f t="shared" si="21"/>
        <v>0.14124999999999999</v>
      </c>
      <c r="J133" s="20">
        <f t="shared" si="22"/>
        <v>800</v>
      </c>
      <c r="N133" s="24"/>
      <c r="P133" s="27"/>
      <c r="Q133" s="24"/>
      <c r="R133" s="24"/>
      <c r="S133" s="24"/>
    </row>
    <row r="134" spans="1:19" x14ac:dyDescent="0.25">
      <c r="A134" s="26" t="s">
        <v>95</v>
      </c>
      <c r="B134" s="4"/>
      <c r="C134" s="4" t="s">
        <v>96</v>
      </c>
      <c r="D134" s="20">
        <v>704</v>
      </c>
      <c r="E134" s="19">
        <f t="shared" si="20"/>
        <v>0.81293302540415702</v>
      </c>
      <c r="G134" s="20">
        <v>162</v>
      </c>
      <c r="H134" s="19">
        <f t="shared" si="21"/>
        <v>0.18706697459584296</v>
      </c>
      <c r="J134" s="20">
        <f t="shared" si="22"/>
        <v>866</v>
      </c>
      <c r="N134" s="24"/>
      <c r="P134" s="27"/>
      <c r="Q134" s="24"/>
      <c r="R134" s="24"/>
      <c r="S134" s="24"/>
    </row>
    <row r="135" spans="1:19" x14ac:dyDescent="0.25">
      <c r="A135" s="26" t="s">
        <v>97</v>
      </c>
      <c r="B135" s="4"/>
      <c r="C135" s="4" t="s">
        <v>98</v>
      </c>
      <c r="D135" s="20">
        <v>572</v>
      </c>
      <c r="E135" s="19">
        <f t="shared" si="20"/>
        <v>0.91082802547770703</v>
      </c>
      <c r="G135" s="20">
        <v>56</v>
      </c>
      <c r="H135" s="19">
        <f t="shared" si="21"/>
        <v>8.9171974522292988E-2</v>
      </c>
      <c r="J135" s="20">
        <f t="shared" si="22"/>
        <v>628</v>
      </c>
      <c r="N135" s="24"/>
      <c r="P135" s="27"/>
      <c r="Q135" s="24"/>
      <c r="R135" s="24"/>
      <c r="S135" s="24"/>
    </row>
    <row r="136" spans="1:19" x14ac:dyDescent="0.25">
      <c r="A136" s="26" t="s">
        <v>99</v>
      </c>
      <c r="B136" s="4"/>
      <c r="C136" s="4" t="s">
        <v>100</v>
      </c>
      <c r="D136" s="20">
        <v>673</v>
      </c>
      <c r="E136" s="19">
        <f t="shared" si="20"/>
        <v>0.77713625866050806</v>
      </c>
      <c r="G136" s="20">
        <v>193</v>
      </c>
      <c r="H136" s="19">
        <f t="shared" si="21"/>
        <v>0.22286374133949191</v>
      </c>
      <c r="J136" s="20">
        <f t="shared" si="22"/>
        <v>866</v>
      </c>
      <c r="N136" s="24"/>
      <c r="P136" s="27"/>
      <c r="Q136" s="24"/>
      <c r="R136" s="24"/>
      <c r="S136" s="24"/>
    </row>
    <row r="137" spans="1:19" x14ac:dyDescent="0.25">
      <c r="A137" s="26" t="s">
        <v>101</v>
      </c>
      <c r="B137" s="4"/>
      <c r="C137" s="4" t="s">
        <v>102</v>
      </c>
      <c r="D137" s="20">
        <v>193</v>
      </c>
      <c r="E137" s="19">
        <f t="shared" si="20"/>
        <v>0.75390625</v>
      </c>
      <c r="G137" s="20">
        <v>63</v>
      </c>
      <c r="H137" s="19">
        <f t="shared" si="21"/>
        <v>0.24609375</v>
      </c>
      <c r="J137" s="20">
        <f t="shared" si="22"/>
        <v>256</v>
      </c>
      <c r="N137" s="24"/>
      <c r="P137" s="27"/>
      <c r="Q137" s="24"/>
      <c r="R137" s="24"/>
      <c r="S137" s="24"/>
    </row>
    <row r="138" spans="1:19" x14ac:dyDescent="0.25">
      <c r="A138" s="26" t="s">
        <v>103</v>
      </c>
      <c r="C138" s="4" t="s">
        <v>104</v>
      </c>
      <c r="D138" s="20">
        <v>295</v>
      </c>
      <c r="E138" s="19">
        <f t="shared" si="20"/>
        <v>0.63034188034188032</v>
      </c>
      <c r="G138" s="20">
        <v>173</v>
      </c>
      <c r="H138" s="19">
        <f t="shared" si="21"/>
        <v>0.36965811965811968</v>
      </c>
      <c r="J138" s="20">
        <f t="shared" si="22"/>
        <v>468</v>
      </c>
      <c r="N138" s="24"/>
      <c r="P138" s="27"/>
      <c r="Q138" s="24"/>
      <c r="R138" s="24"/>
      <c r="S138" s="24"/>
    </row>
    <row r="139" spans="1:19" x14ac:dyDescent="0.25">
      <c r="A139" s="26" t="s">
        <v>105</v>
      </c>
      <c r="B139" s="4"/>
      <c r="C139" s="4" t="s">
        <v>106</v>
      </c>
      <c r="D139" s="20">
        <v>874</v>
      </c>
      <c r="E139" s="19">
        <f t="shared" si="20"/>
        <v>0.64644970414201186</v>
      </c>
      <c r="G139" s="20">
        <v>478</v>
      </c>
      <c r="H139" s="19">
        <f t="shared" si="21"/>
        <v>0.35355029585798814</v>
      </c>
      <c r="J139" s="20">
        <f t="shared" si="22"/>
        <v>1352</v>
      </c>
      <c r="N139" s="24"/>
      <c r="P139" s="27"/>
      <c r="Q139" s="24"/>
      <c r="R139" s="24"/>
      <c r="S139" s="24"/>
    </row>
    <row r="140" spans="1:19" x14ac:dyDescent="0.25">
      <c r="A140" s="26" t="s">
        <v>111</v>
      </c>
      <c r="C140" s="4" t="s">
        <v>228</v>
      </c>
      <c r="D140" s="20">
        <v>133</v>
      </c>
      <c r="E140" s="19">
        <f>D140/J140</f>
        <v>0.67171717171717171</v>
      </c>
      <c r="G140" s="20">
        <v>65</v>
      </c>
      <c r="H140" s="19">
        <f>G140/J140</f>
        <v>0.32828282828282829</v>
      </c>
      <c r="J140" s="20">
        <f>D140+G140</f>
        <v>198</v>
      </c>
      <c r="N140" s="24"/>
      <c r="P140" s="27"/>
      <c r="Q140" s="24"/>
      <c r="R140" s="24"/>
      <c r="S140" s="24"/>
    </row>
    <row r="141" spans="1:19" x14ac:dyDescent="0.25">
      <c r="A141" s="26">
        <v>152</v>
      </c>
      <c r="B141" s="4"/>
      <c r="C141" s="4" t="s">
        <v>107</v>
      </c>
      <c r="D141" s="20">
        <v>147</v>
      </c>
      <c r="E141" s="19">
        <f>D141/J141</f>
        <v>0.26344086021505375</v>
      </c>
      <c r="G141" s="20">
        <v>411</v>
      </c>
      <c r="H141" s="19">
        <f>G141/J141</f>
        <v>0.73655913978494625</v>
      </c>
      <c r="J141" s="20">
        <f>D141+G141</f>
        <v>558</v>
      </c>
      <c r="N141" s="24"/>
      <c r="P141" s="27"/>
      <c r="Q141" s="24"/>
      <c r="R141" s="24"/>
      <c r="S141" s="24"/>
    </row>
    <row r="142" spans="1:19" x14ac:dyDescent="0.25">
      <c r="A142" s="26" t="s">
        <v>108</v>
      </c>
      <c r="B142" s="4"/>
      <c r="C142" s="4" t="s">
        <v>109</v>
      </c>
      <c r="D142" s="20">
        <v>1578</v>
      </c>
      <c r="E142" s="19">
        <f>D142/J142</f>
        <v>0.86990077177508274</v>
      </c>
      <c r="G142" s="20">
        <v>236</v>
      </c>
      <c r="H142" s="19">
        <f>G142/J142</f>
        <v>0.13009922822491732</v>
      </c>
      <c r="J142" s="20">
        <f>D142+G142</f>
        <v>1814</v>
      </c>
      <c r="N142" s="24"/>
      <c r="P142" s="27"/>
      <c r="Q142" s="24"/>
      <c r="R142" s="24"/>
      <c r="S142" s="24"/>
    </row>
    <row r="143" spans="1:19" x14ac:dyDescent="0.25">
      <c r="A143" s="17">
        <v>144</v>
      </c>
      <c r="B143" s="4"/>
      <c r="C143" s="4" t="s">
        <v>110</v>
      </c>
      <c r="D143" s="20">
        <v>27</v>
      </c>
      <c r="E143" s="19">
        <f>D143/J143</f>
        <v>1</v>
      </c>
      <c r="G143" s="20">
        <v>0</v>
      </c>
      <c r="H143" s="19">
        <f>G143/J143</f>
        <v>0</v>
      </c>
      <c r="J143" s="20">
        <f>D143+G143</f>
        <v>27</v>
      </c>
    </row>
    <row r="144" spans="1:19" x14ac:dyDescent="0.25">
      <c r="A144" s="26" t="s">
        <v>112</v>
      </c>
      <c r="B144" s="4"/>
      <c r="C144" s="4" t="s">
        <v>113</v>
      </c>
      <c r="D144" s="20">
        <v>168</v>
      </c>
      <c r="E144" s="19">
        <f t="shared" si="20"/>
        <v>0.92817679558011046</v>
      </c>
      <c r="G144" s="20">
        <v>13</v>
      </c>
      <c r="H144" s="19">
        <f t="shared" si="21"/>
        <v>7.18232044198895E-2</v>
      </c>
      <c r="J144" s="20">
        <f t="shared" si="22"/>
        <v>181</v>
      </c>
      <c r="N144" s="24"/>
      <c r="P144" s="27"/>
      <c r="Q144" s="24"/>
      <c r="R144" s="24"/>
      <c r="S144" s="24"/>
    </row>
    <row r="145" spans="1:19 16384:16384" ht="12.75" customHeight="1" x14ac:dyDescent="0.25">
      <c r="N145" s="24"/>
      <c r="P145" s="27"/>
      <c r="Q145" s="24"/>
      <c r="R145" s="24"/>
      <c r="S145" s="24"/>
    </row>
    <row r="146" spans="1:19 16384:16384" ht="15" customHeight="1" x14ac:dyDescent="0.25">
      <c r="A146" s="6" t="s">
        <v>47</v>
      </c>
      <c r="C146" s="6"/>
      <c r="D146" s="23"/>
      <c r="E146" s="18"/>
      <c r="G146" s="23"/>
      <c r="H146" s="18"/>
      <c r="I146" s="18"/>
      <c r="N146" s="24"/>
      <c r="P146" s="27"/>
      <c r="Q146" s="24"/>
      <c r="R146" s="24"/>
      <c r="S146" s="24"/>
    </row>
    <row r="147" spans="1:19 16384:16384" ht="15" customHeight="1" x14ac:dyDescent="0.25">
      <c r="A147" s="6" t="s">
        <v>48</v>
      </c>
      <c r="C147" s="6"/>
      <c r="D147" s="23"/>
      <c r="E147" s="18"/>
      <c r="G147" s="23"/>
      <c r="H147" s="18"/>
      <c r="I147" s="18"/>
      <c r="N147" s="24"/>
      <c r="P147" s="27"/>
      <c r="Q147" s="24"/>
      <c r="R147" s="24"/>
      <c r="S147" s="24"/>
    </row>
    <row r="148" spans="1:19 16384:16384" ht="12.75" customHeight="1" x14ac:dyDescent="0.25">
      <c r="A148" s="21"/>
      <c r="C148" s="6"/>
      <c r="D148" s="23"/>
      <c r="E148" s="18"/>
      <c r="G148" s="23"/>
      <c r="H148" s="18"/>
      <c r="I148" s="18"/>
      <c r="N148" s="24"/>
      <c r="P148" s="27"/>
      <c r="Q148" s="24"/>
      <c r="R148" s="24"/>
      <c r="S148" s="24"/>
    </row>
    <row r="149" spans="1:19 16384:16384" ht="15.75" x14ac:dyDescent="0.25">
      <c r="A149" s="21" t="s">
        <v>49</v>
      </c>
      <c r="C149" s="6"/>
      <c r="D149" s="2"/>
      <c r="G149" s="2"/>
      <c r="H149" s="6"/>
      <c r="N149" s="24"/>
      <c r="P149" s="27"/>
      <c r="Q149" s="24"/>
      <c r="R149" s="24"/>
      <c r="S149" s="24"/>
    </row>
    <row r="150" spans="1:19 16384:16384" ht="19.5" customHeight="1" thickBot="1" x14ac:dyDescent="0.3">
      <c r="A150" s="18" t="s">
        <v>10</v>
      </c>
      <c r="C150" s="6"/>
      <c r="D150" s="13" t="s">
        <v>4</v>
      </c>
      <c r="E150" s="14"/>
      <c r="G150" s="13" t="s">
        <v>5</v>
      </c>
      <c r="H150" s="14"/>
      <c r="I150" s="15"/>
      <c r="J150" s="16" t="s">
        <v>6</v>
      </c>
      <c r="N150" s="24"/>
      <c r="P150" s="27"/>
      <c r="Q150" s="24"/>
      <c r="R150" s="24"/>
      <c r="S150" s="24"/>
    </row>
    <row r="151" spans="1:19 16384:16384" ht="12" customHeight="1" x14ac:dyDescent="0.25">
      <c r="A151" s="10" t="s">
        <v>11</v>
      </c>
      <c r="C151" s="12" t="s">
        <v>12</v>
      </c>
      <c r="D151" s="17" t="s">
        <v>7</v>
      </c>
      <c r="E151" s="17" t="s">
        <v>8</v>
      </c>
      <c r="G151" s="17" t="s">
        <v>7</v>
      </c>
      <c r="H151" s="17" t="s">
        <v>8</v>
      </c>
      <c r="I151" s="18"/>
      <c r="J151" s="25"/>
      <c r="N151" s="24"/>
      <c r="P151" s="27"/>
      <c r="Q151" s="24"/>
      <c r="R151" s="24"/>
      <c r="S151" s="24"/>
    </row>
    <row r="152" spans="1:19 16384:16384" x14ac:dyDescent="0.25">
      <c r="A152" s="26" t="s">
        <v>114</v>
      </c>
      <c r="B152" s="4"/>
      <c r="C152" s="4" t="s">
        <v>115</v>
      </c>
      <c r="D152" s="20">
        <v>160</v>
      </c>
      <c r="E152" s="19">
        <f t="shared" ref="E152:E157" si="23">D152/J152</f>
        <v>0.50473186119873814</v>
      </c>
      <c r="G152" s="20">
        <v>157</v>
      </c>
      <c r="H152" s="19">
        <f t="shared" ref="H152:H157" si="24">G152/J152</f>
        <v>0.4952681388012618</v>
      </c>
      <c r="J152" s="20">
        <f t="shared" ref="J152:J157" si="25">D152+G152</f>
        <v>317</v>
      </c>
      <c r="N152" s="24"/>
      <c r="P152" s="27"/>
      <c r="Q152" s="24"/>
      <c r="R152" s="24"/>
      <c r="S152" s="24"/>
      <c r="XFD152">
        <f t="shared" ref="XFD152:XFD157" si="26">SUM(A152:XFC152)</f>
        <v>635</v>
      </c>
    </row>
    <row r="153" spans="1:19 16384:16384" x14ac:dyDescent="0.25">
      <c r="A153" s="26" t="s">
        <v>116</v>
      </c>
      <c r="B153" s="4"/>
      <c r="C153" s="4" t="s">
        <v>117</v>
      </c>
      <c r="D153" s="20">
        <v>1</v>
      </c>
      <c r="E153" s="19">
        <f t="shared" si="23"/>
        <v>0.1111111111111111</v>
      </c>
      <c r="G153" s="20">
        <v>8</v>
      </c>
      <c r="H153" s="19">
        <f t="shared" si="24"/>
        <v>0.88888888888888884</v>
      </c>
      <c r="J153" s="20">
        <f t="shared" si="25"/>
        <v>9</v>
      </c>
      <c r="N153" s="24"/>
      <c r="P153" s="27"/>
      <c r="Q153" s="24"/>
      <c r="R153" s="24"/>
      <c r="S153" s="24"/>
      <c r="XFD153">
        <f t="shared" si="26"/>
        <v>19</v>
      </c>
    </row>
    <row r="154" spans="1:19 16384:16384" x14ac:dyDescent="0.25">
      <c r="A154" s="26" t="s">
        <v>118</v>
      </c>
      <c r="B154" s="4"/>
      <c r="C154" s="4" t="s">
        <v>119</v>
      </c>
      <c r="D154" s="20">
        <v>84</v>
      </c>
      <c r="E154" s="19">
        <f t="shared" si="23"/>
        <v>0.84</v>
      </c>
      <c r="G154" s="20">
        <v>16</v>
      </c>
      <c r="H154" s="19">
        <f t="shared" si="24"/>
        <v>0.16</v>
      </c>
      <c r="J154" s="20">
        <f t="shared" si="25"/>
        <v>100</v>
      </c>
      <c r="N154" s="24"/>
      <c r="P154" s="27"/>
      <c r="Q154" s="24"/>
      <c r="R154" s="24"/>
      <c r="S154" s="24"/>
      <c r="XFD154">
        <f t="shared" si="26"/>
        <v>201</v>
      </c>
    </row>
    <row r="155" spans="1:19 16384:16384" x14ac:dyDescent="0.25">
      <c r="A155" s="26" t="s">
        <v>120</v>
      </c>
      <c r="B155" s="4"/>
      <c r="C155" s="4" t="s">
        <v>121</v>
      </c>
      <c r="D155" s="20">
        <v>464</v>
      </c>
      <c r="E155" s="19">
        <f t="shared" si="23"/>
        <v>0.62618083670715252</v>
      </c>
      <c r="G155" s="20">
        <v>277</v>
      </c>
      <c r="H155" s="19">
        <f t="shared" si="24"/>
        <v>0.37381916329284748</v>
      </c>
      <c r="J155" s="20">
        <f t="shared" si="25"/>
        <v>741</v>
      </c>
      <c r="N155" s="24"/>
      <c r="P155" s="27"/>
      <c r="Q155" s="24"/>
      <c r="R155" s="24"/>
      <c r="S155" s="24"/>
      <c r="XFD155">
        <f t="shared" si="26"/>
        <v>1483</v>
      </c>
    </row>
    <row r="156" spans="1:19 16384:16384" x14ac:dyDescent="0.25">
      <c r="A156" s="17">
        <v>102</v>
      </c>
      <c r="B156" s="4"/>
      <c r="C156" s="4" t="s">
        <v>122</v>
      </c>
      <c r="D156" s="20">
        <v>21</v>
      </c>
      <c r="E156" s="19">
        <f t="shared" si="23"/>
        <v>0.7</v>
      </c>
      <c r="G156" s="20">
        <v>9</v>
      </c>
      <c r="H156" s="19">
        <f t="shared" si="24"/>
        <v>0.3</v>
      </c>
      <c r="J156" s="20">
        <f t="shared" si="25"/>
        <v>30</v>
      </c>
      <c r="N156" s="24"/>
      <c r="P156" s="27"/>
      <c r="Q156" s="24"/>
      <c r="R156" s="24"/>
      <c r="S156" s="24"/>
      <c r="XFD156">
        <f t="shared" si="26"/>
        <v>163</v>
      </c>
    </row>
    <row r="157" spans="1:19 16384:16384" x14ac:dyDescent="0.25">
      <c r="A157" s="26" t="s">
        <v>123</v>
      </c>
      <c r="B157" s="4"/>
      <c r="C157" s="4" t="s">
        <v>124</v>
      </c>
      <c r="D157" s="20">
        <v>132</v>
      </c>
      <c r="E157" s="19">
        <f t="shared" si="23"/>
        <v>0.94964028776978415</v>
      </c>
      <c r="G157" s="20">
        <v>7</v>
      </c>
      <c r="H157" s="19">
        <f t="shared" si="24"/>
        <v>5.0359712230215826E-2</v>
      </c>
      <c r="J157" s="20">
        <f t="shared" si="25"/>
        <v>139</v>
      </c>
      <c r="N157" s="24"/>
      <c r="P157" s="27"/>
      <c r="Q157" s="24"/>
      <c r="R157" s="24"/>
      <c r="S157" s="24"/>
      <c r="XFD157">
        <f t="shared" si="26"/>
        <v>279</v>
      </c>
    </row>
    <row r="158" spans="1:19 16384:16384" x14ac:dyDescent="0.25">
      <c r="C158" s="6"/>
      <c r="D158" s="20"/>
      <c r="E158" s="19"/>
      <c r="G158" s="20"/>
      <c r="H158" s="19"/>
      <c r="J158" s="20"/>
      <c r="N158" s="24"/>
      <c r="P158" s="27"/>
      <c r="Q158" s="24"/>
      <c r="R158" s="24"/>
      <c r="S158" s="24"/>
    </row>
    <row r="159" spans="1:19 16384:16384" s="35" customFormat="1" x14ac:dyDescent="0.25">
      <c r="C159" s="18" t="s">
        <v>125</v>
      </c>
      <c r="D159" s="33">
        <f>SUM(D152:D157,D115:D144,D96:D108)</f>
        <v>27229</v>
      </c>
      <c r="E159" s="31">
        <f>D159/J159</f>
        <v>0.74982100567274335</v>
      </c>
      <c r="F159" s="6"/>
      <c r="G159" s="33">
        <f>SUM(G152:G157,G115:G144,G96:G108)</f>
        <v>9085</v>
      </c>
      <c r="H159" s="31">
        <f>G159/J159</f>
        <v>0.25017899432725671</v>
      </c>
      <c r="I159" s="6"/>
      <c r="J159" s="33">
        <f>SUM(J152:J157,J115:J144,J96:J108)</f>
        <v>36314</v>
      </c>
    </row>
    <row r="161" spans="1:10" x14ac:dyDescent="0.25">
      <c r="C161" s="6"/>
      <c r="D161" s="2"/>
      <c r="E161" s="6"/>
      <c r="G161" s="2"/>
      <c r="H161" s="6"/>
      <c r="I161" s="6"/>
    </row>
    <row r="162" spans="1:10" ht="15.75" x14ac:dyDescent="0.25">
      <c r="A162" s="21" t="s">
        <v>202</v>
      </c>
      <c r="C162" s="6"/>
      <c r="D162" s="2"/>
      <c r="E162" s="6"/>
      <c r="G162" s="2"/>
      <c r="H162" s="6"/>
      <c r="I162" s="6"/>
    </row>
    <row r="163" spans="1:10" ht="15" customHeight="1" thickBot="1" x14ac:dyDescent="0.3">
      <c r="A163" s="18" t="s">
        <v>10</v>
      </c>
      <c r="C163" s="6"/>
      <c r="D163" s="13" t="s">
        <v>4</v>
      </c>
      <c r="E163" s="14"/>
      <c r="G163" s="13" t="s">
        <v>5</v>
      </c>
      <c r="H163" s="14"/>
      <c r="I163" s="15"/>
      <c r="J163" s="16" t="s">
        <v>6</v>
      </c>
    </row>
    <row r="164" spans="1:10" ht="12" customHeight="1" x14ac:dyDescent="0.25">
      <c r="A164" s="10" t="s">
        <v>11</v>
      </c>
      <c r="C164" s="12" t="s">
        <v>12</v>
      </c>
      <c r="D164" s="17" t="s">
        <v>7</v>
      </c>
      <c r="E164" s="17" t="s">
        <v>8</v>
      </c>
      <c r="G164" s="17" t="s">
        <v>7</v>
      </c>
      <c r="H164" s="17" t="s">
        <v>8</v>
      </c>
      <c r="I164" s="18"/>
      <c r="J164" s="20"/>
    </row>
    <row r="165" spans="1:10" x14ac:dyDescent="0.25">
      <c r="A165" s="17">
        <v>358</v>
      </c>
      <c r="B165" s="4"/>
      <c r="C165" s="4" t="s">
        <v>203</v>
      </c>
      <c r="D165" s="20">
        <v>20</v>
      </c>
      <c r="E165" s="19">
        <f>D165/J165</f>
        <v>0.46511627906976744</v>
      </c>
      <c r="G165" s="20">
        <v>23</v>
      </c>
      <c r="H165" s="19">
        <f>G165/J165</f>
        <v>0.53488372093023251</v>
      </c>
      <c r="J165" s="20">
        <f t="shared" ref="J165:J176" si="27">D165+G165</f>
        <v>43</v>
      </c>
    </row>
    <row r="166" spans="1:10" x14ac:dyDescent="0.25">
      <c r="A166" s="4">
        <v>172</v>
      </c>
      <c r="C166" s="4" t="s">
        <v>229</v>
      </c>
      <c r="D166" s="20">
        <v>17</v>
      </c>
      <c r="E166" s="19">
        <f t="shared" ref="E166:E176" si="28">D166/J166</f>
        <v>0.12977099236641221</v>
      </c>
      <c r="G166" s="20">
        <v>114</v>
      </c>
      <c r="H166" s="19">
        <f t="shared" ref="H166:H176" si="29">G166/J166</f>
        <v>0.87022900763358779</v>
      </c>
      <c r="J166" s="20">
        <f t="shared" si="27"/>
        <v>131</v>
      </c>
    </row>
    <row r="167" spans="1:10" x14ac:dyDescent="0.25">
      <c r="A167" s="17">
        <v>308</v>
      </c>
      <c r="B167" s="4"/>
      <c r="C167" s="4" t="s">
        <v>204</v>
      </c>
      <c r="D167" s="20">
        <v>9</v>
      </c>
      <c r="E167" s="19">
        <f t="shared" si="28"/>
        <v>0.23076923076923078</v>
      </c>
      <c r="G167" s="20">
        <v>30</v>
      </c>
      <c r="H167" s="19">
        <f t="shared" si="29"/>
        <v>0.76923076923076927</v>
      </c>
      <c r="J167" s="20">
        <f t="shared" si="27"/>
        <v>39</v>
      </c>
    </row>
    <row r="168" spans="1:10" x14ac:dyDescent="0.25">
      <c r="A168" s="17">
        <v>334</v>
      </c>
      <c r="B168" s="4"/>
      <c r="C168" s="4" t="s">
        <v>205</v>
      </c>
      <c r="D168" s="20">
        <v>34</v>
      </c>
      <c r="E168" s="19">
        <f t="shared" si="28"/>
        <v>0.4</v>
      </c>
      <c r="G168" s="20">
        <v>51</v>
      </c>
      <c r="H168" s="19">
        <f t="shared" si="29"/>
        <v>0.6</v>
      </c>
      <c r="J168" s="20">
        <f t="shared" si="27"/>
        <v>85</v>
      </c>
    </row>
    <row r="169" spans="1:10" x14ac:dyDescent="0.25">
      <c r="A169" s="17">
        <v>312</v>
      </c>
      <c r="B169" s="4"/>
      <c r="C169" s="4" t="s">
        <v>206</v>
      </c>
      <c r="D169" s="20">
        <v>60</v>
      </c>
      <c r="E169" s="19">
        <f t="shared" si="28"/>
        <v>0.189873417721519</v>
      </c>
      <c r="G169" s="20">
        <v>256</v>
      </c>
      <c r="H169" s="19">
        <f t="shared" si="29"/>
        <v>0.810126582278481</v>
      </c>
      <c r="J169" s="20">
        <f t="shared" si="27"/>
        <v>316</v>
      </c>
    </row>
    <row r="170" spans="1:10" x14ac:dyDescent="0.25">
      <c r="A170" s="17">
        <v>200</v>
      </c>
      <c r="B170" s="4"/>
      <c r="C170" s="4" t="s">
        <v>207</v>
      </c>
      <c r="D170" s="20">
        <v>2</v>
      </c>
      <c r="E170" s="19">
        <f t="shared" si="28"/>
        <v>0.25</v>
      </c>
      <c r="G170" s="20">
        <v>6</v>
      </c>
      <c r="H170" s="19">
        <f t="shared" si="29"/>
        <v>0.75</v>
      </c>
      <c r="J170" s="20">
        <f t="shared" si="27"/>
        <v>8</v>
      </c>
    </row>
    <row r="171" spans="1:10" x14ac:dyDescent="0.25">
      <c r="A171" s="17">
        <v>337</v>
      </c>
      <c r="B171" s="4"/>
      <c r="C171" s="4" t="s">
        <v>208</v>
      </c>
      <c r="D171" s="20">
        <v>110</v>
      </c>
      <c r="E171" s="19">
        <f t="shared" si="28"/>
        <v>0.27295285359801491</v>
      </c>
      <c r="G171" s="20">
        <v>293</v>
      </c>
      <c r="H171" s="19">
        <f t="shared" si="29"/>
        <v>0.72704714640198509</v>
      </c>
      <c r="J171" s="20">
        <f t="shared" si="27"/>
        <v>403</v>
      </c>
    </row>
    <row r="172" spans="1:10" x14ac:dyDescent="0.25">
      <c r="A172" s="17">
        <v>389</v>
      </c>
      <c r="B172" s="4"/>
      <c r="C172" s="4" t="s">
        <v>209</v>
      </c>
      <c r="D172" s="20">
        <v>9</v>
      </c>
      <c r="E172" s="19">
        <f t="shared" si="28"/>
        <v>0.27272727272727271</v>
      </c>
      <c r="G172" s="20">
        <v>24</v>
      </c>
      <c r="H172" s="19">
        <f t="shared" si="29"/>
        <v>0.72727272727272729</v>
      </c>
      <c r="J172" s="20">
        <f t="shared" si="27"/>
        <v>33</v>
      </c>
    </row>
    <row r="173" spans="1:10" x14ac:dyDescent="0.25">
      <c r="A173" s="17">
        <v>318</v>
      </c>
      <c r="B173" s="4"/>
      <c r="C173" s="4" t="s">
        <v>210</v>
      </c>
      <c r="D173" s="20">
        <v>29</v>
      </c>
      <c r="E173" s="19">
        <f t="shared" si="28"/>
        <v>0.27884615384615385</v>
      </c>
      <c r="G173" s="20">
        <v>75</v>
      </c>
      <c r="H173" s="19">
        <f t="shared" si="29"/>
        <v>0.72115384615384615</v>
      </c>
      <c r="J173" s="20">
        <f t="shared" si="27"/>
        <v>104</v>
      </c>
    </row>
    <row r="174" spans="1:10" x14ac:dyDescent="0.25">
      <c r="A174" s="17">
        <v>321</v>
      </c>
      <c r="B174" s="4"/>
      <c r="C174" s="4" t="s">
        <v>211</v>
      </c>
      <c r="D174" s="20">
        <v>55</v>
      </c>
      <c r="E174" s="19">
        <f t="shared" si="28"/>
        <v>0.51401869158878499</v>
      </c>
      <c r="G174" s="20">
        <v>52</v>
      </c>
      <c r="H174" s="19">
        <f t="shared" si="29"/>
        <v>0.48598130841121495</v>
      </c>
      <c r="J174" s="20">
        <f t="shared" si="27"/>
        <v>107</v>
      </c>
    </row>
    <row r="175" spans="1:10" x14ac:dyDescent="0.25">
      <c r="A175" s="17">
        <v>390</v>
      </c>
      <c r="B175" s="4"/>
      <c r="C175" s="4" t="s">
        <v>212</v>
      </c>
      <c r="D175" s="20">
        <v>8</v>
      </c>
      <c r="E175" s="19">
        <f t="shared" si="28"/>
        <v>0.38095238095238093</v>
      </c>
      <c r="G175" s="20">
        <v>13</v>
      </c>
      <c r="H175" s="19">
        <f t="shared" si="29"/>
        <v>0.61904761904761907</v>
      </c>
      <c r="J175" s="20">
        <f t="shared" si="27"/>
        <v>21</v>
      </c>
    </row>
    <row r="176" spans="1:10" x14ac:dyDescent="0.25">
      <c r="A176" s="17">
        <v>330</v>
      </c>
      <c r="B176" s="4"/>
      <c r="C176" s="4" t="s">
        <v>213</v>
      </c>
      <c r="D176" s="20">
        <v>18</v>
      </c>
      <c r="E176" s="19">
        <f t="shared" si="28"/>
        <v>0.35294117647058826</v>
      </c>
      <c r="G176" s="20">
        <v>33</v>
      </c>
      <c r="H176" s="19">
        <f t="shared" si="29"/>
        <v>0.6470588235294118</v>
      </c>
      <c r="J176" s="20">
        <f t="shared" si="27"/>
        <v>51</v>
      </c>
    </row>
    <row r="177" spans="1:10" x14ac:dyDescent="0.25">
      <c r="E177" s="19"/>
      <c r="H177" s="19"/>
    </row>
    <row r="178" spans="1:10" s="35" customFormat="1" x14ac:dyDescent="0.25">
      <c r="A178" s="18"/>
      <c r="B178" s="6"/>
      <c r="C178" s="18" t="s">
        <v>214</v>
      </c>
      <c r="D178" s="33">
        <f>SUM(D165:D176)</f>
        <v>371</v>
      </c>
      <c r="E178" s="31">
        <f>D178/J178</f>
        <v>0.27665920954511558</v>
      </c>
      <c r="F178" s="6"/>
      <c r="G178" s="33">
        <f>SUM(G165:G176)</f>
        <v>970</v>
      </c>
      <c r="H178" s="31">
        <f>G178/J178</f>
        <v>0.72334079045488442</v>
      </c>
      <c r="I178" s="6"/>
      <c r="J178" s="33">
        <f>SUM(J165:J176)</f>
        <v>1341</v>
      </c>
    </row>
    <row r="179" spans="1:10" ht="11.25" customHeight="1" x14ac:dyDescent="0.25"/>
    <row r="180" spans="1:10" ht="15" customHeight="1" x14ac:dyDescent="0.25"/>
    <row r="181" spans="1:10" x14ac:dyDescent="0.25">
      <c r="A181" s="6" t="s">
        <v>47</v>
      </c>
      <c r="B181" s="4"/>
      <c r="C181" s="18"/>
      <c r="D181" s="33"/>
      <c r="E181" s="31"/>
      <c r="G181" s="33"/>
      <c r="H181" s="31"/>
      <c r="I181" s="6"/>
      <c r="J181" s="33"/>
    </row>
    <row r="182" spans="1:10" x14ac:dyDescent="0.25">
      <c r="A182" s="6" t="s">
        <v>48</v>
      </c>
      <c r="B182" s="4"/>
      <c r="C182" s="18"/>
      <c r="D182" s="33"/>
      <c r="E182" s="31"/>
      <c r="G182" s="33"/>
      <c r="H182" s="31"/>
      <c r="I182" s="6"/>
      <c r="J182" s="33"/>
    </row>
    <row r="183" spans="1:10" ht="12.75" customHeight="1" x14ac:dyDescent="0.25">
      <c r="A183" s="17"/>
      <c r="B183" s="4"/>
      <c r="C183" s="18"/>
      <c r="D183" s="33"/>
      <c r="E183" s="31"/>
      <c r="G183" s="33"/>
      <c r="H183" s="31"/>
      <c r="I183" s="6"/>
      <c r="J183" s="33"/>
    </row>
    <row r="184" spans="1:10" ht="15.75" x14ac:dyDescent="0.25">
      <c r="A184" s="21" t="s">
        <v>215</v>
      </c>
      <c r="B184" s="4"/>
      <c r="D184" s="30"/>
      <c r="G184" s="30"/>
      <c r="J184" s="30"/>
    </row>
    <row r="185" spans="1:10" ht="15.75" thickBot="1" x14ac:dyDescent="0.3">
      <c r="A185" s="18" t="s">
        <v>10</v>
      </c>
      <c r="C185" s="6"/>
      <c r="D185" s="13" t="s">
        <v>4</v>
      </c>
      <c r="E185" s="14"/>
      <c r="G185" s="13" t="s">
        <v>5</v>
      </c>
      <c r="H185" s="14"/>
      <c r="I185" s="15"/>
      <c r="J185" s="16" t="s">
        <v>6</v>
      </c>
    </row>
    <row r="186" spans="1:10" ht="12.75" customHeight="1" x14ac:dyDescent="0.25">
      <c r="A186" s="10" t="s">
        <v>11</v>
      </c>
      <c r="C186" s="12" t="s">
        <v>12</v>
      </c>
      <c r="D186" s="17" t="s">
        <v>7</v>
      </c>
      <c r="E186" s="17" t="s">
        <v>8</v>
      </c>
      <c r="G186" s="17" t="s">
        <v>7</v>
      </c>
      <c r="H186" s="17" t="s">
        <v>8</v>
      </c>
      <c r="I186" s="18"/>
      <c r="J186" s="25"/>
    </row>
    <row r="187" spans="1:10" x14ac:dyDescent="0.25">
      <c r="A187" s="17">
        <v>500</v>
      </c>
      <c r="B187" s="4"/>
      <c r="C187" s="4" t="s">
        <v>216</v>
      </c>
      <c r="D187" s="20">
        <v>389</v>
      </c>
      <c r="E187" s="19">
        <f t="shared" ref="E187:E190" si="30">D187/J187</f>
        <v>0.20647558386411891</v>
      </c>
      <c r="G187" s="20">
        <v>1495</v>
      </c>
      <c r="H187" s="19">
        <f t="shared" ref="H187:H190" si="31">G187/J187</f>
        <v>0.79352441613588109</v>
      </c>
      <c r="J187" s="20">
        <f t="shared" ref="J187:J190" si="32">D187+G187</f>
        <v>1884</v>
      </c>
    </row>
    <row r="188" spans="1:10" x14ac:dyDescent="0.25">
      <c r="A188" s="17">
        <v>176</v>
      </c>
      <c r="B188" s="4"/>
      <c r="C188" s="4" t="s">
        <v>217</v>
      </c>
      <c r="D188" s="20">
        <v>149</v>
      </c>
      <c r="E188" s="19">
        <f t="shared" si="30"/>
        <v>0.11760063141278611</v>
      </c>
      <c r="G188" s="20">
        <v>1118</v>
      </c>
      <c r="H188" s="19">
        <f t="shared" si="31"/>
        <v>0.88239936858721391</v>
      </c>
      <c r="J188" s="20">
        <f t="shared" si="32"/>
        <v>1267</v>
      </c>
    </row>
    <row r="189" spans="1:10" x14ac:dyDescent="0.25">
      <c r="A189" s="17">
        <v>180</v>
      </c>
      <c r="B189" s="4"/>
      <c r="C189" s="4" t="s">
        <v>218</v>
      </c>
      <c r="D189" s="20">
        <v>121</v>
      </c>
      <c r="E189" s="19">
        <f t="shared" si="30"/>
        <v>0.50416666666666665</v>
      </c>
      <c r="G189" s="20">
        <v>119</v>
      </c>
      <c r="H189" s="19">
        <f t="shared" si="31"/>
        <v>0.49583333333333335</v>
      </c>
      <c r="J189" s="20">
        <f t="shared" si="32"/>
        <v>240</v>
      </c>
    </row>
    <row r="190" spans="1:10" x14ac:dyDescent="0.25">
      <c r="A190" s="17">
        <v>171</v>
      </c>
      <c r="B190" s="4"/>
      <c r="C190" s="4" t="s">
        <v>219</v>
      </c>
      <c r="D190" s="20">
        <v>72</v>
      </c>
      <c r="E190" s="19">
        <f t="shared" si="30"/>
        <v>0.14845360824742268</v>
      </c>
      <c r="G190" s="20">
        <v>413</v>
      </c>
      <c r="H190" s="19">
        <f t="shared" si="31"/>
        <v>0.85154639175257729</v>
      </c>
      <c r="J190" s="20">
        <f t="shared" si="32"/>
        <v>485</v>
      </c>
    </row>
    <row r="191" spans="1:10" x14ac:dyDescent="0.25">
      <c r="A191" s="17"/>
      <c r="C191" s="4"/>
      <c r="D191" s="20"/>
      <c r="E191" s="19"/>
      <c r="G191" s="20"/>
      <c r="H191" s="19"/>
      <c r="J191" s="20"/>
    </row>
    <row r="192" spans="1:10" s="35" customFormat="1" ht="12.75" customHeight="1" x14ac:dyDescent="0.25">
      <c r="C192" s="18" t="s">
        <v>220</v>
      </c>
      <c r="D192" s="33">
        <f>SUM(D187:D191)</f>
        <v>731</v>
      </c>
      <c r="E192" s="31">
        <f>D192/J192</f>
        <v>0.18859649122807018</v>
      </c>
      <c r="F192" s="6"/>
      <c r="G192" s="33">
        <f>SUM(G187:G191)</f>
        <v>3145</v>
      </c>
      <c r="H192" s="31">
        <f>G192/J192</f>
        <v>0.81140350877192979</v>
      </c>
      <c r="I192" s="6"/>
      <c r="J192" s="33">
        <f>SUM(J187:J191)</f>
        <v>3876</v>
      </c>
    </row>
    <row r="193" spans="3:19" x14ac:dyDescent="0.25">
      <c r="C193" s="6"/>
      <c r="D193" s="20"/>
    </row>
    <row r="194" spans="3:19" x14ac:dyDescent="0.25">
      <c r="C194" s="18"/>
      <c r="D194" s="20"/>
    </row>
    <row r="195" spans="3:19" ht="15" customHeight="1" x14ac:dyDescent="0.25">
      <c r="D195" s="32"/>
      <c r="E195" s="34"/>
      <c r="G195" s="32"/>
      <c r="H195" s="34"/>
      <c r="I195" s="6"/>
      <c r="J195" s="32"/>
      <c r="N195" s="24"/>
      <c r="P195" s="27"/>
      <c r="Q195" s="24"/>
      <c r="R195" s="24"/>
      <c r="S195" s="24"/>
    </row>
    <row r="196" spans="3:19" ht="7.5" customHeight="1" x14ac:dyDescent="0.25">
      <c r="N196" s="24"/>
      <c r="P196" s="27"/>
      <c r="Q196" s="24"/>
      <c r="R196" s="24"/>
      <c r="S196" s="24"/>
    </row>
    <row r="197" spans="3:19" ht="15" customHeight="1" x14ac:dyDescent="0.25">
      <c r="N197" s="24"/>
      <c r="P197" s="27"/>
      <c r="Q197" s="24"/>
      <c r="R197" s="24"/>
      <c r="S197" s="24"/>
    </row>
    <row r="198" spans="3:19" ht="16.5" customHeight="1" x14ac:dyDescent="0.25">
      <c r="N198" s="24"/>
      <c r="P198" s="27"/>
      <c r="Q198" s="24"/>
      <c r="R198" s="24"/>
      <c r="S198" s="24"/>
    </row>
    <row r="199" spans="3:19" x14ac:dyDescent="0.25">
      <c r="N199" s="24"/>
      <c r="P199" s="27"/>
      <c r="Q199" s="24"/>
      <c r="R199" s="24"/>
      <c r="S199" s="24"/>
    </row>
    <row r="200" spans="3:19" x14ac:dyDescent="0.25">
      <c r="N200" s="24"/>
      <c r="P200" s="27"/>
      <c r="Q200" s="24"/>
      <c r="R200" s="24"/>
      <c r="S200" s="24"/>
    </row>
    <row r="201" spans="3:19" x14ac:dyDescent="0.25">
      <c r="N201" s="24"/>
      <c r="P201" s="27"/>
      <c r="Q201" s="24"/>
      <c r="R201" s="24"/>
      <c r="S201" s="24"/>
    </row>
    <row r="202" spans="3:19" x14ac:dyDescent="0.25">
      <c r="N202" s="24"/>
      <c r="P202" s="27"/>
      <c r="Q202" s="24"/>
      <c r="R202" s="24"/>
      <c r="S202" s="24"/>
    </row>
    <row r="203" spans="3:19" x14ac:dyDescent="0.25">
      <c r="N203" s="24"/>
      <c r="P203" s="27"/>
      <c r="Q203" s="24"/>
      <c r="R203" s="24"/>
      <c r="S203" s="24"/>
    </row>
    <row r="204" spans="3:19" x14ac:dyDescent="0.25">
      <c r="N204" s="24"/>
      <c r="P204" s="27"/>
      <c r="Q204" s="24"/>
      <c r="R204" s="24"/>
      <c r="S204" s="24"/>
    </row>
    <row r="205" spans="3:19" x14ac:dyDescent="0.25">
      <c r="N205" s="24"/>
      <c r="P205" s="27"/>
      <c r="Q205" s="24"/>
      <c r="R205" s="24"/>
      <c r="S205" s="24"/>
    </row>
  </sheetData>
  <pageMargins left="0.7" right="0.7" top="0.75" bottom="0.75" header="0.3" footer="0.3"/>
  <pageSetup scale="91" fitToHeight="0" orientation="landscape"/>
  <rowBreaks count="5" manualBreakCount="5">
    <brk id="36" max="10" man="1"/>
    <brk id="71" max="10" man="1"/>
    <brk id="108" max="10" man="1"/>
    <brk id="145" max="10" man="1"/>
    <brk id="1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Ellen Greenan</cp:lastModifiedBy>
  <cp:lastPrinted>2021-12-21T23:10:25Z</cp:lastPrinted>
  <dcterms:created xsi:type="dcterms:W3CDTF">2021-11-17T19:59:41Z</dcterms:created>
  <dcterms:modified xsi:type="dcterms:W3CDTF">2021-12-28T18:19:24Z</dcterms:modified>
</cp:coreProperties>
</file>