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E35624DA-BA73-48FC-87BA-4BACB78D06AA}" xr6:coauthVersionLast="41" xr6:coauthVersionMax="41" xr10:uidLastSave="{00000000-0000-0000-0000-000000000000}"/>
  <bookViews>
    <workbookView xWindow="-20055" yWindow="1830" windowWidth="18945" windowHeight="9900" xr2:uid="{779DBF82-A2F6-4CC5-8A4F-0678EA48088C}"/>
  </bookViews>
  <sheets>
    <sheet name="T 2.6b Char Elig Ind" sheetId="1" r:id="rId1"/>
  </sheets>
  <definedNames>
    <definedName name="_xlnm.Print_Area" localSheetId="0">'T 2.6b Char Elig Ind'!$A$1:$K$36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H27" i="1"/>
  <c r="I20" i="1"/>
  <c r="I17" i="1"/>
  <c r="H17" i="1"/>
  <c r="G17" i="1"/>
  <c r="F17" i="1"/>
  <c r="E17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<sst xmlns="http://schemas.openxmlformats.org/spreadsheetml/2006/main" count="45" uniqueCount="40">
  <si>
    <t xml:space="preserve"> </t>
  </si>
  <si>
    <t>FY2015</t>
  </si>
  <si>
    <t>FY2016</t>
  </si>
  <si>
    <t>FY2017</t>
  </si>
  <si>
    <t>FY2018</t>
  </si>
  <si>
    <t>FY2019</t>
  </si>
  <si>
    <t>NUMBER ELIGIBLE:</t>
  </si>
  <si>
    <t>MEAN ANNOUNCED MAP GRANT:</t>
  </si>
  <si>
    <t>Overall</t>
  </si>
  <si>
    <t>Public 4-Year</t>
  </si>
  <si>
    <t>Public 2-Year</t>
  </si>
  <si>
    <t>Private Non-Profit</t>
  </si>
  <si>
    <t>Hospital Schools</t>
  </si>
  <si>
    <t>Proprietary</t>
  </si>
  <si>
    <t>APPLICANT  DISTRIBUTION:</t>
  </si>
  <si>
    <t xml:space="preserve">CLASS LEVEL: </t>
  </si>
  <si>
    <t>Freshmen</t>
  </si>
  <si>
    <t>Sophomores</t>
  </si>
  <si>
    <t>Other Undergraduates</t>
  </si>
  <si>
    <t xml:space="preserve">ILLINOIS REGIONS: </t>
  </si>
  <si>
    <t>Chicago (Zip 606)</t>
  </si>
  <si>
    <t>Collar Area (600-605, 607, 608)</t>
  </si>
  <si>
    <t>All Other Areas</t>
  </si>
  <si>
    <t>%  Married</t>
  </si>
  <si>
    <t>%  With Assets</t>
  </si>
  <si>
    <t>Mean Assets</t>
  </si>
  <si>
    <t>%  With Tax Income</t>
  </si>
  <si>
    <t>HOUSEHOLD:</t>
  </si>
  <si>
    <t>Mean Size</t>
  </si>
  <si>
    <t>Mean # in College</t>
  </si>
  <si>
    <t>STUDENTS:</t>
  </si>
  <si>
    <t>Mean Age</t>
  </si>
  <si>
    <t>Mean Taxable Income, if &gt; 0</t>
  </si>
  <si>
    <t>EXPECTED FAMILY CONTRIBUTION:</t>
  </si>
  <si>
    <t>Percent Zero EFC</t>
  </si>
  <si>
    <t>Mean Federal EFC</t>
  </si>
  <si>
    <t>Mean ISAC Adjusted EFC</t>
  </si>
  <si>
    <t>Table 2.6b of the 2019 ISAC Data Book</t>
  </si>
  <si>
    <t>Characteristics of Eligible Independent MAP Applicants</t>
  </si>
  <si>
    <t>FY2015-FY2019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</si>
</sst>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6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ZapfChancery"/>
    </font>
    <font>
      <b/>
      <u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Fill="1"/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right"/>
    </xf>
    <xf numFmtId="0" fontId="5" fillId="0" borderId="5" xfId="0" applyFont="1" applyFill="1" applyBorder="1" applyProtection="1"/>
    <xf numFmtId="0" fontId="5" fillId="0" borderId="0" xfId="0" applyFont="1" applyFill="1" applyProtection="1"/>
    <xf numFmtId="0" fontId="5" fillId="0" borderId="6" xfId="0" applyFont="1" applyFill="1" applyBorder="1" applyProtection="1"/>
    <xf numFmtId="0" fontId="5" fillId="0" borderId="0" xfId="0" applyFont="1" applyFill="1" applyBorder="1" applyProtection="1"/>
    <xf numFmtId="9" fontId="5" fillId="0" borderId="0" xfId="0" applyNumberFormat="1" applyFont="1" applyFill="1"/>
    <xf numFmtId="9" fontId="5" fillId="0" borderId="5" xfId="0" applyNumberFormat="1" applyFont="1" applyFill="1" applyBorder="1"/>
    <xf numFmtId="0" fontId="5" fillId="0" borderId="0" xfId="0" applyFont="1" applyFill="1"/>
    <xf numFmtId="164" fontId="5" fillId="0" borderId="0" xfId="0" applyNumberFormat="1" applyFont="1" applyFill="1"/>
    <xf numFmtId="164" fontId="5" fillId="0" borderId="5" xfId="0" applyNumberFormat="1" applyFont="1" applyFill="1" applyBorder="1"/>
    <xf numFmtId="0" fontId="5" fillId="0" borderId="8" xfId="0" applyFont="1" applyFill="1" applyBorder="1" applyProtection="1"/>
    <xf numFmtId="164" fontId="5" fillId="0" borderId="0" xfId="0" applyNumberFormat="1" applyFont="1" applyFill="1" applyBorder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0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4" fillId="0" borderId="2" xfId="0" applyFont="1" applyFill="1" applyBorder="1" applyProtection="1"/>
    <xf numFmtId="37" fontId="5" fillId="0" borderId="4" xfId="0" applyNumberFormat="1" applyFont="1" applyFill="1" applyBorder="1" applyProtection="1"/>
    <xf numFmtId="3" fontId="5" fillId="0" borderId="5" xfId="0" applyNumberFormat="1" applyFont="1" applyFill="1" applyBorder="1"/>
    <xf numFmtId="5" fontId="5" fillId="0" borderId="4" xfId="0" applyNumberFormat="1" applyFont="1" applyFill="1" applyBorder="1" applyProtection="1"/>
    <xf numFmtId="9" fontId="5" fillId="0" borderId="4" xfId="0" applyNumberFormat="1" applyFont="1" applyFill="1" applyBorder="1" applyProtection="1"/>
    <xf numFmtId="3" fontId="5" fillId="0" borderId="0" xfId="0" applyNumberFormat="1" applyFont="1" applyFill="1"/>
    <xf numFmtId="0" fontId="5" fillId="0" borderId="11" xfId="0" applyFont="1" applyFill="1" applyBorder="1" applyProtection="1"/>
    <xf numFmtId="0" fontId="5" fillId="0" borderId="0" xfId="0" applyFont="1" applyFill="1" applyBorder="1"/>
    <xf numFmtId="0" fontId="0" fillId="0" borderId="1" xfId="0" applyFill="1" applyBorder="1"/>
    <xf numFmtId="0" fontId="0" fillId="0" borderId="12" xfId="0" applyFill="1" applyBorder="1"/>
    <xf numFmtId="0" fontId="0" fillId="0" borderId="7" xfId="0" applyFill="1" applyBorder="1"/>
    <xf numFmtId="3" fontId="5" fillId="0" borderId="7" xfId="0" applyNumberFormat="1" applyFont="1" applyFill="1" applyBorder="1" applyAlignment="1" applyProtection="1">
      <alignment horizontal="right"/>
    </xf>
    <xf numFmtId="0" fontId="0" fillId="0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7A4F-C877-457E-8E5C-86DCD600DAA7}">
  <sheetPr>
    <tabColor theme="3" tint="0.59999389629810485"/>
  </sheetPr>
  <dimension ref="B1:J36"/>
  <sheetViews>
    <sheetView tabSelected="1" view="pageBreakPreview" zoomScale="115" zoomScaleNormal="90" zoomScaleSheetLayoutView="115" workbookViewId="0">
      <selection activeCell="D4" sqref="D4"/>
    </sheetView>
  </sheetViews>
  <sheetFormatPr defaultRowHeight="10.199999999999999"/>
  <cols>
    <col min="1" max="1" width="3.7109375" style="5" customWidth="1"/>
    <col min="2" max="2" width="3.85546875" style="5" customWidth="1"/>
    <col min="3" max="3" width="44.28515625" style="5" customWidth="1"/>
    <col min="4" max="4" width="33.140625" style="5" customWidth="1"/>
    <col min="5" max="9" width="12.85546875" style="5" customWidth="1"/>
    <col min="10" max="10" width="2.28515625" style="5" customWidth="1"/>
    <col min="11" max="246" width="9.28515625" style="5"/>
    <col min="247" max="247" width="3.85546875" style="5" customWidth="1"/>
    <col min="248" max="248" width="44.28515625" style="5" customWidth="1"/>
    <col min="249" max="249" width="33.140625" style="5" customWidth="1"/>
    <col min="250" max="253" width="11.85546875" style="5" customWidth="1"/>
    <col min="254" max="254" width="11.28515625" style="5" customWidth="1"/>
    <col min="255" max="255" width="5.7109375" style="5" customWidth="1"/>
    <col min="256" max="256" width="3.85546875" style="5" customWidth="1"/>
    <col min="257" max="257" width="42" style="5" customWidth="1"/>
    <col min="258" max="258" width="33" style="5" customWidth="1"/>
    <col min="259" max="261" width="11.85546875" style="5" customWidth="1"/>
    <col min="262" max="262" width="11.7109375" style="5" customWidth="1"/>
    <col min="263" max="263" width="10" style="5" customWidth="1"/>
    <col min="264" max="264" width="9.28515625" style="5"/>
    <col min="265" max="265" width="15.7109375" style="5" bestFit="1" customWidth="1"/>
    <col min="266" max="502" width="9.28515625" style="5"/>
    <col min="503" max="503" width="3.85546875" style="5" customWidth="1"/>
    <col min="504" max="504" width="44.28515625" style="5" customWidth="1"/>
    <col min="505" max="505" width="33.140625" style="5" customWidth="1"/>
    <col min="506" max="509" width="11.85546875" style="5" customWidth="1"/>
    <col min="510" max="510" width="11.28515625" style="5" customWidth="1"/>
    <col min="511" max="511" width="5.7109375" style="5" customWidth="1"/>
    <col min="512" max="512" width="3.85546875" style="5" customWidth="1"/>
    <col min="513" max="513" width="42" style="5" customWidth="1"/>
    <col min="514" max="514" width="33" style="5" customWidth="1"/>
    <col min="515" max="517" width="11.85546875" style="5" customWidth="1"/>
    <col min="518" max="518" width="11.7109375" style="5" customWidth="1"/>
    <col min="519" max="519" width="10" style="5" customWidth="1"/>
    <col min="520" max="520" width="9.28515625" style="5"/>
    <col min="521" max="521" width="15.7109375" style="5" bestFit="1" customWidth="1"/>
    <col min="522" max="758" width="9.28515625" style="5"/>
    <col min="759" max="759" width="3.85546875" style="5" customWidth="1"/>
    <col min="760" max="760" width="44.28515625" style="5" customWidth="1"/>
    <col min="761" max="761" width="33.140625" style="5" customWidth="1"/>
    <col min="762" max="765" width="11.85546875" style="5" customWidth="1"/>
    <col min="766" max="766" width="11.28515625" style="5" customWidth="1"/>
    <col min="767" max="767" width="5.7109375" style="5" customWidth="1"/>
    <col min="768" max="768" width="3.85546875" style="5" customWidth="1"/>
    <col min="769" max="769" width="42" style="5" customWidth="1"/>
    <col min="770" max="770" width="33" style="5" customWidth="1"/>
    <col min="771" max="773" width="11.85546875" style="5" customWidth="1"/>
    <col min="774" max="774" width="11.7109375" style="5" customWidth="1"/>
    <col min="775" max="775" width="10" style="5" customWidth="1"/>
    <col min="776" max="776" width="9.28515625" style="5"/>
    <col min="777" max="777" width="15.7109375" style="5" bestFit="1" customWidth="1"/>
    <col min="778" max="1014" width="9.28515625" style="5"/>
    <col min="1015" max="1015" width="3.85546875" style="5" customWidth="1"/>
    <col min="1016" max="1016" width="44.28515625" style="5" customWidth="1"/>
    <col min="1017" max="1017" width="33.140625" style="5" customWidth="1"/>
    <col min="1018" max="1021" width="11.85546875" style="5" customWidth="1"/>
    <col min="1022" max="1022" width="11.28515625" style="5" customWidth="1"/>
    <col min="1023" max="1023" width="5.7109375" style="5" customWidth="1"/>
    <col min="1024" max="1024" width="3.85546875" style="5" customWidth="1"/>
    <col min="1025" max="1025" width="42" style="5" customWidth="1"/>
    <col min="1026" max="1026" width="33" style="5" customWidth="1"/>
    <col min="1027" max="1029" width="11.85546875" style="5" customWidth="1"/>
    <col min="1030" max="1030" width="11.7109375" style="5" customWidth="1"/>
    <col min="1031" max="1031" width="10" style="5" customWidth="1"/>
    <col min="1032" max="1032" width="9.28515625" style="5"/>
    <col min="1033" max="1033" width="15.7109375" style="5" bestFit="1" customWidth="1"/>
    <col min="1034" max="1270" width="9.28515625" style="5"/>
    <col min="1271" max="1271" width="3.85546875" style="5" customWidth="1"/>
    <col min="1272" max="1272" width="44.28515625" style="5" customWidth="1"/>
    <col min="1273" max="1273" width="33.140625" style="5" customWidth="1"/>
    <col min="1274" max="1277" width="11.85546875" style="5" customWidth="1"/>
    <col min="1278" max="1278" width="11.28515625" style="5" customWidth="1"/>
    <col min="1279" max="1279" width="5.7109375" style="5" customWidth="1"/>
    <col min="1280" max="1280" width="3.85546875" style="5" customWidth="1"/>
    <col min="1281" max="1281" width="42" style="5" customWidth="1"/>
    <col min="1282" max="1282" width="33" style="5" customWidth="1"/>
    <col min="1283" max="1285" width="11.85546875" style="5" customWidth="1"/>
    <col min="1286" max="1286" width="11.7109375" style="5" customWidth="1"/>
    <col min="1287" max="1287" width="10" style="5" customWidth="1"/>
    <col min="1288" max="1288" width="9.28515625" style="5"/>
    <col min="1289" max="1289" width="15.7109375" style="5" bestFit="1" customWidth="1"/>
    <col min="1290" max="1526" width="9.28515625" style="5"/>
    <col min="1527" max="1527" width="3.85546875" style="5" customWidth="1"/>
    <col min="1528" max="1528" width="44.28515625" style="5" customWidth="1"/>
    <col min="1529" max="1529" width="33.140625" style="5" customWidth="1"/>
    <col min="1530" max="1533" width="11.85546875" style="5" customWidth="1"/>
    <col min="1534" max="1534" width="11.28515625" style="5" customWidth="1"/>
    <col min="1535" max="1535" width="5.7109375" style="5" customWidth="1"/>
    <col min="1536" max="1536" width="3.85546875" style="5" customWidth="1"/>
    <col min="1537" max="1537" width="42" style="5" customWidth="1"/>
    <col min="1538" max="1538" width="33" style="5" customWidth="1"/>
    <col min="1539" max="1541" width="11.85546875" style="5" customWidth="1"/>
    <col min="1542" max="1542" width="11.7109375" style="5" customWidth="1"/>
    <col min="1543" max="1543" width="10" style="5" customWidth="1"/>
    <col min="1544" max="1544" width="9.28515625" style="5"/>
    <col min="1545" max="1545" width="15.7109375" style="5" bestFit="1" customWidth="1"/>
    <col min="1546" max="1782" width="9.28515625" style="5"/>
    <col min="1783" max="1783" width="3.85546875" style="5" customWidth="1"/>
    <col min="1784" max="1784" width="44.28515625" style="5" customWidth="1"/>
    <col min="1785" max="1785" width="33.140625" style="5" customWidth="1"/>
    <col min="1786" max="1789" width="11.85546875" style="5" customWidth="1"/>
    <col min="1790" max="1790" width="11.28515625" style="5" customWidth="1"/>
    <col min="1791" max="1791" width="5.7109375" style="5" customWidth="1"/>
    <col min="1792" max="1792" width="3.85546875" style="5" customWidth="1"/>
    <col min="1793" max="1793" width="42" style="5" customWidth="1"/>
    <col min="1794" max="1794" width="33" style="5" customWidth="1"/>
    <col min="1795" max="1797" width="11.85546875" style="5" customWidth="1"/>
    <col min="1798" max="1798" width="11.7109375" style="5" customWidth="1"/>
    <col min="1799" max="1799" width="10" style="5" customWidth="1"/>
    <col min="1800" max="1800" width="9.28515625" style="5"/>
    <col min="1801" max="1801" width="15.7109375" style="5" bestFit="1" customWidth="1"/>
    <col min="1802" max="2038" width="9.28515625" style="5"/>
    <col min="2039" max="2039" width="3.85546875" style="5" customWidth="1"/>
    <col min="2040" max="2040" width="44.28515625" style="5" customWidth="1"/>
    <col min="2041" max="2041" width="33.140625" style="5" customWidth="1"/>
    <col min="2042" max="2045" width="11.85546875" style="5" customWidth="1"/>
    <col min="2046" max="2046" width="11.28515625" style="5" customWidth="1"/>
    <col min="2047" max="2047" width="5.7109375" style="5" customWidth="1"/>
    <col min="2048" max="2048" width="3.85546875" style="5" customWidth="1"/>
    <col min="2049" max="2049" width="42" style="5" customWidth="1"/>
    <col min="2050" max="2050" width="33" style="5" customWidth="1"/>
    <col min="2051" max="2053" width="11.85546875" style="5" customWidth="1"/>
    <col min="2054" max="2054" width="11.7109375" style="5" customWidth="1"/>
    <col min="2055" max="2055" width="10" style="5" customWidth="1"/>
    <col min="2056" max="2056" width="9.28515625" style="5"/>
    <col min="2057" max="2057" width="15.7109375" style="5" bestFit="1" customWidth="1"/>
    <col min="2058" max="2294" width="9.28515625" style="5"/>
    <col min="2295" max="2295" width="3.85546875" style="5" customWidth="1"/>
    <col min="2296" max="2296" width="44.28515625" style="5" customWidth="1"/>
    <col min="2297" max="2297" width="33.140625" style="5" customWidth="1"/>
    <col min="2298" max="2301" width="11.85546875" style="5" customWidth="1"/>
    <col min="2302" max="2302" width="11.28515625" style="5" customWidth="1"/>
    <col min="2303" max="2303" width="5.7109375" style="5" customWidth="1"/>
    <col min="2304" max="2304" width="3.85546875" style="5" customWidth="1"/>
    <col min="2305" max="2305" width="42" style="5" customWidth="1"/>
    <col min="2306" max="2306" width="33" style="5" customWidth="1"/>
    <col min="2307" max="2309" width="11.85546875" style="5" customWidth="1"/>
    <col min="2310" max="2310" width="11.7109375" style="5" customWidth="1"/>
    <col min="2311" max="2311" width="10" style="5" customWidth="1"/>
    <col min="2312" max="2312" width="9.28515625" style="5"/>
    <col min="2313" max="2313" width="15.7109375" style="5" bestFit="1" customWidth="1"/>
    <col min="2314" max="2550" width="9.28515625" style="5"/>
    <col min="2551" max="2551" width="3.85546875" style="5" customWidth="1"/>
    <col min="2552" max="2552" width="44.28515625" style="5" customWidth="1"/>
    <col min="2553" max="2553" width="33.140625" style="5" customWidth="1"/>
    <col min="2554" max="2557" width="11.85546875" style="5" customWidth="1"/>
    <col min="2558" max="2558" width="11.28515625" style="5" customWidth="1"/>
    <col min="2559" max="2559" width="5.7109375" style="5" customWidth="1"/>
    <col min="2560" max="2560" width="3.85546875" style="5" customWidth="1"/>
    <col min="2561" max="2561" width="42" style="5" customWidth="1"/>
    <col min="2562" max="2562" width="33" style="5" customWidth="1"/>
    <col min="2563" max="2565" width="11.85546875" style="5" customWidth="1"/>
    <col min="2566" max="2566" width="11.7109375" style="5" customWidth="1"/>
    <col min="2567" max="2567" width="10" style="5" customWidth="1"/>
    <col min="2568" max="2568" width="9.28515625" style="5"/>
    <col min="2569" max="2569" width="15.7109375" style="5" bestFit="1" customWidth="1"/>
    <col min="2570" max="2806" width="9.28515625" style="5"/>
    <col min="2807" max="2807" width="3.85546875" style="5" customWidth="1"/>
    <col min="2808" max="2808" width="44.28515625" style="5" customWidth="1"/>
    <col min="2809" max="2809" width="33.140625" style="5" customWidth="1"/>
    <col min="2810" max="2813" width="11.85546875" style="5" customWidth="1"/>
    <col min="2814" max="2814" width="11.28515625" style="5" customWidth="1"/>
    <col min="2815" max="2815" width="5.7109375" style="5" customWidth="1"/>
    <col min="2816" max="2816" width="3.85546875" style="5" customWidth="1"/>
    <col min="2817" max="2817" width="42" style="5" customWidth="1"/>
    <col min="2818" max="2818" width="33" style="5" customWidth="1"/>
    <col min="2819" max="2821" width="11.85546875" style="5" customWidth="1"/>
    <col min="2822" max="2822" width="11.7109375" style="5" customWidth="1"/>
    <col min="2823" max="2823" width="10" style="5" customWidth="1"/>
    <col min="2824" max="2824" width="9.28515625" style="5"/>
    <col min="2825" max="2825" width="15.7109375" style="5" bestFit="1" customWidth="1"/>
    <col min="2826" max="3062" width="9.28515625" style="5"/>
    <col min="3063" max="3063" width="3.85546875" style="5" customWidth="1"/>
    <col min="3064" max="3064" width="44.28515625" style="5" customWidth="1"/>
    <col min="3065" max="3065" width="33.140625" style="5" customWidth="1"/>
    <col min="3066" max="3069" width="11.85546875" style="5" customWidth="1"/>
    <col min="3070" max="3070" width="11.28515625" style="5" customWidth="1"/>
    <col min="3071" max="3071" width="5.7109375" style="5" customWidth="1"/>
    <col min="3072" max="3072" width="3.85546875" style="5" customWidth="1"/>
    <col min="3073" max="3073" width="42" style="5" customWidth="1"/>
    <col min="3074" max="3074" width="33" style="5" customWidth="1"/>
    <col min="3075" max="3077" width="11.85546875" style="5" customWidth="1"/>
    <col min="3078" max="3078" width="11.7109375" style="5" customWidth="1"/>
    <col min="3079" max="3079" width="10" style="5" customWidth="1"/>
    <col min="3080" max="3080" width="9.28515625" style="5"/>
    <col min="3081" max="3081" width="15.7109375" style="5" bestFit="1" customWidth="1"/>
    <col min="3082" max="3318" width="9.28515625" style="5"/>
    <col min="3319" max="3319" width="3.85546875" style="5" customWidth="1"/>
    <col min="3320" max="3320" width="44.28515625" style="5" customWidth="1"/>
    <col min="3321" max="3321" width="33.140625" style="5" customWidth="1"/>
    <col min="3322" max="3325" width="11.85546875" style="5" customWidth="1"/>
    <col min="3326" max="3326" width="11.28515625" style="5" customWidth="1"/>
    <col min="3327" max="3327" width="5.7109375" style="5" customWidth="1"/>
    <col min="3328" max="3328" width="3.85546875" style="5" customWidth="1"/>
    <col min="3329" max="3329" width="42" style="5" customWidth="1"/>
    <col min="3330" max="3330" width="33" style="5" customWidth="1"/>
    <col min="3331" max="3333" width="11.85546875" style="5" customWidth="1"/>
    <col min="3334" max="3334" width="11.7109375" style="5" customWidth="1"/>
    <col min="3335" max="3335" width="10" style="5" customWidth="1"/>
    <col min="3336" max="3336" width="9.28515625" style="5"/>
    <col min="3337" max="3337" width="15.7109375" style="5" bestFit="1" customWidth="1"/>
    <col min="3338" max="3574" width="9.28515625" style="5"/>
    <col min="3575" max="3575" width="3.85546875" style="5" customWidth="1"/>
    <col min="3576" max="3576" width="44.28515625" style="5" customWidth="1"/>
    <col min="3577" max="3577" width="33.140625" style="5" customWidth="1"/>
    <col min="3578" max="3581" width="11.85546875" style="5" customWidth="1"/>
    <col min="3582" max="3582" width="11.28515625" style="5" customWidth="1"/>
    <col min="3583" max="3583" width="5.7109375" style="5" customWidth="1"/>
    <col min="3584" max="3584" width="3.85546875" style="5" customWidth="1"/>
    <col min="3585" max="3585" width="42" style="5" customWidth="1"/>
    <col min="3586" max="3586" width="33" style="5" customWidth="1"/>
    <col min="3587" max="3589" width="11.85546875" style="5" customWidth="1"/>
    <col min="3590" max="3590" width="11.7109375" style="5" customWidth="1"/>
    <col min="3591" max="3591" width="10" style="5" customWidth="1"/>
    <col min="3592" max="3592" width="9.28515625" style="5"/>
    <col min="3593" max="3593" width="15.7109375" style="5" bestFit="1" customWidth="1"/>
    <col min="3594" max="3830" width="9.28515625" style="5"/>
    <col min="3831" max="3831" width="3.85546875" style="5" customWidth="1"/>
    <col min="3832" max="3832" width="44.28515625" style="5" customWidth="1"/>
    <col min="3833" max="3833" width="33.140625" style="5" customWidth="1"/>
    <col min="3834" max="3837" width="11.85546875" style="5" customWidth="1"/>
    <col min="3838" max="3838" width="11.28515625" style="5" customWidth="1"/>
    <col min="3839" max="3839" width="5.7109375" style="5" customWidth="1"/>
    <col min="3840" max="3840" width="3.85546875" style="5" customWidth="1"/>
    <col min="3841" max="3841" width="42" style="5" customWidth="1"/>
    <col min="3842" max="3842" width="33" style="5" customWidth="1"/>
    <col min="3843" max="3845" width="11.85546875" style="5" customWidth="1"/>
    <col min="3846" max="3846" width="11.7109375" style="5" customWidth="1"/>
    <col min="3847" max="3847" width="10" style="5" customWidth="1"/>
    <col min="3848" max="3848" width="9.28515625" style="5"/>
    <col min="3849" max="3849" width="15.7109375" style="5" bestFit="1" customWidth="1"/>
    <col min="3850" max="4086" width="9.28515625" style="5"/>
    <col min="4087" max="4087" width="3.85546875" style="5" customWidth="1"/>
    <col min="4088" max="4088" width="44.28515625" style="5" customWidth="1"/>
    <col min="4089" max="4089" width="33.140625" style="5" customWidth="1"/>
    <col min="4090" max="4093" width="11.85546875" style="5" customWidth="1"/>
    <col min="4094" max="4094" width="11.28515625" style="5" customWidth="1"/>
    <col min="4095" max="4095" width="5.7109375" style="5" customWidth="1"/>
    <col min="4096" max="4096" width="3.85546875" style="5" customWidth="1"/>
    <col min="4097" max="4097" width="42" style="5" customWidth="1"/>
    <col min="4098" max="4098" width="33" style="5" customWidth="1"/>
    <col min="4099" max="4101" width="11.85546875" style="5" customWidth="1"/>
    <col min="4102" max="4102" width="11.7109375" style="5" customWidth="1"/>
    <col min="4103" max="4103" width="10" style="5" customWidth="1"/>
    <col min="4104" max="4104" width="9.28515625" style="5"/>
    <col min="4105" max="4105" width="15.7109375" style="5" bestFit="1" customWidth="1"/>
    <col min="4106" max="4342" width="9.28515625" style="5"/>
    <col min="4343" max="4343" width="3.85546875" style="5" customWidth="1"/>
    <col min="4344" max="4344" width="44.28515625" style="5" customWidth="1"/>
    <col min="4345" max="4345" width="33.140625" style="5" customWidth="1"/>
    <col min="4346" max="4349" width="11.85546875" style="5" customWidth="1"/>
    <col min="4350" max="4350" width="11.28515625" style="5" customWidth="1"/>
    <col min="4351" max="4351" width="5.7109375" style="5" customWidth="1"/>
    <col min="4352" max="4352" width="3.85546875" style="5" customWidth="1"/>
    <col min="4353" max="4353" width="42" style="5" customWidth="1"/>
    <col min="4354" max="4354" width="33" style="5" customWidth="1"/>
    <col min="4355" max="4357" width="11.85546875" style="5" customWidth="1"/>
    <col min="4358" max="4358" width="11.7109375" style="5" customWidth="1"/>
    <col min="4359" max="4359" width="10" style="5" customWidth="1"/>
    <col min="4360" max="4360" width="9.28515625" style="5"/>
    <col min="4361" max="4361" width="15.7109375" style="5" bestFit="1" customWidth="1"/>
    <col min="4362" max="4598" width="9.28515625" style="5"/>
    <col min="4599" max="4599" width="3.85546875" style="5" customWidth="1"/>
    <col min="4600" max="4600" width="44.28515625" style="5" customWidth="1"/>
    <col min="4601" max="4601" width="33.140625" style="5" customWidth="1"/>
    <col min="4602" max="4605" width="11.85546875" style="5" customWidth="1"/>
    <col min="4606" max="4606" width="11.28515625" style="5" customWidth="1"/>
    <col min="4607" max="4607" width="5.7109375" style="5" customWidth="1"/>
    <col min="4608" max="4608" width="3.85546875" style="5" customWidth="1"/>
    <col min="4609" max="4609" width="42" style="5" customWidth="1"/>
    <col min="4610" max="4610" width="33" style="5" customWidth="1"/>
    <col min="4611" max="4613" width="11.85546875" style="5" customWidth="1"/>
    <col min="4614" max="4614" width="11.7109375" style="5" customWidth="1"/>
    <col min="4615" max="4615" width="10" style="5" customWidth="1"/>
    <col min="4616" max="4616" width="9.28515625" style="5"/>
    <col min="4617" max="4617" width="15.7109375" style="5" bestFit="1" customWidth="1"/>
    <col min="4618" max="4854" width="9.28515625" style="5"/>
    <col min="4855" max="4855" width="3.85546875" style="5" customWidth="1"/>
    <col min="4856" max="4856" width="44.28515625" style="5" customWidth="1"/>
    <col min="4857" max="4857" width="33.140625" style="5" customWidth="1"/>
    <col min="4858" max="4861" width="11.85546875" style="5" customWidth="1"/>
    <col min="4862" max="4862" width="11.28515625" style="5" customWidth="1"/>
    <col min="4863" max="4863" width="5.7109375" style="5" customWidth="1"/>
    <col min="4864" max="4864" width="3.85546875" style="5" customWidth="1"/>
    <col min="4865" max="4865" width="42" style="5" customWidth="1"/>
    <col min="4866" max="4866" width="33" style="5" customWidth="1"/>
    <col min="4867" max="4869" width="11.85546875" style="5" customWidth="1"/>
    <col min="4870" max="4870" width="11.7109375" style="5" customWidth="1"/>
    <col min="4871" max="4871" width="10" style="5" customWidth="1"/>
    <col min="4872" max="4872" width="9.28515625" style="5"/>
    <col min="4873" max="4873" width="15.7109375" style="5" bestFit="1" customWidth="1"/>
    <col min="4874" max="5110" width="9.28515625" style="5"/>
    <col min="5111" max="5111" width="3.85546875" style="5" customWidth="1"/>
    <col min="5112" max="5112" width="44.28515625" style="5" customWidth="1"/>
    <col min="5113" max="5113" width="33.140625" style="5" customWidth="1"/>
    <col min="5114" max="5117" width="11.85546875" style="5" customWidth="1"/>
    <col min="5118" max="5118" width="11.28515625" style="5" customWidth="1"/>
    <col min="5119" max="5119" width="5.7109375" style="5" customWidth="1"/>
    <col min="5120" max="5120" width="3.85546875" style="5" customWidth="1"/>
    <col min="5121" max="5121" width="42" style="5" customWidth="1"/>
    <col min="5122" max="5122" width="33" style="5" customWidth="1"/>
    <col min="5123" max="5125" width="11.85546875" style="5" customWidth="1"/>
    <col min="5126" max="5126" width="11.7109375" style="5" customWidth="1"/>
    <col min="5127" max="5127" width="10" style="5" customWidth="1"/>
    <col min="5128" max="5128" width="9.28515625" style="5"/>
    <col min="5129" max="5129" width="15.7109375" style="5" bestFit="1" customWidth="1"/>
    <col min="5130" max="5366" width="9.28515625" style="5"/>
    <col min="5367" max="5367" width="3.85546875" style="5" customWidth="1"/>
    <col min="5368" max="5368" width="44.28515625" style="5" customWidth="1"/>
    <col min="5369" max="5369" width="33.140625" style="5" customWidth="1"/>
    <col min="5370" max="5373" width="11.85546875" style="5" customWidth="1"/>
    <col min="5374" max="5374" width="11.28515625" style="5" customWidth="1"/>
    <col min="5375" max="5375" width="5.7109375" style="5" customWidth="1"/>
    <col min="5376" max="5376" width="3.85546875" style="5" customWidth="1"/>
    <col min="5377" max="5377" width="42" style="5" customWidth="1"/>
    <col min="5378" max="5378" width="33" style="5" customWidth="1"/>
    <col min="5379" max="5381" width="11.85546875" style="5" customWidth="1"/>
    <col min="5382" max="5382" width="11.7109375" style="5" customWidth="1"/>
    <col min="5383" max="5383" width="10" style="5" customWidth="1"/>
    <col min="5384" max="5384" width="9.28515625" style="5"/>
    <col min="5385" max="5385" width="15.7109375" style="5" bestFit="1" customWidth="1"/>
    <col min="5386" max="5622" width="9.28515625" style="5"/>
    <col min="5623" max="5623" width="3.85546875" style="5" customWidth="1"/>
    <col min="5624" max="5624" width="44.28515625" style="5" customWidth="1"/>
    <col min="5625" max="5625" width="33.140625" style="5" customWidth="1"/>
    <col min="5626" max="5629" width="11.85546875" style="5" customWidth="1"/>
    <col min="5630" max="5630" width="11.28515625" style="5" customWidth="1"/>
    <col min="5631" max="5631" width="5.7109375" style="5" customWidth="1"/>
    <col min="5632" max="5632" width="3.85546875" style="5" customWidth="1"/>
    <col min="5633" max="5633" width="42" style="5" customWidth="1"/>
    <col min="5634" max="5634" width="33" style="5" customWidth="1"/>
    <col min="5635" max="5637" width="11.85546875" style="5" customWidth="1"/>
    <col min="5638" max="5638" width="11.7109375" style="5" customWidth="1"/>
    <col min="5639" max="5639" width="10" style="5" customWidth="1"/>
    <col min="5640" max="5640" width="9.28515625" style="5"/>
    <col min="5641" max="5641" width="15.7109375" style="5" bestFit="1" customWidth="1"/>
    <col min="5642" max="5878" width="9.28515625" style="5"/>
    <col min="5879" max="5879" width="3.85546875" style="5" customWidth="1"/>
    <col min="5880" max="5880" width="44.28515625" style="5" customWidth="1"/>
    <col min="5881" max="5881" width="33.140625" style="5" customWidth="1"/>
    <col min="5882" max="5885" width="11.85546875" style="5" customWidth="1"/>
    <col min="5886" max="5886" width="11.28515625" style="5" customWidth="1"/>
    <col min="5887" max="5887" width="5.7109375" style="5" customWidth="1"/>
    <col min="5888" max="5888" width="3.85546875" style="5" customWidth="1"/>
    <col min="5889" max="5889" width="42" style="5" customWidth="1"/>
    <col min="5890" max="5890" width="33" style="5" customWidth="1"/>
    <col min="5891" max="5893" width="11.85546875" style="5" customWidth="1"/>
    <col min="5894" max="5894" width="11.7109375" style="5" customWidth="1"/>
    <col min="5895" max="5895" width="10" style="5" customWidth="1"/>
    <col min="5896" max="5896" width="9.28515625" style="5"/>
    <col min="5897" max="5897" width="15.7109375" style="5" bestFit="1" customWidth="1"/>
    <col min="5898" max="6134" width="9.28515625" style="5"/>
    <col min="6135" max="6135" width="3.85546875" style="5" customWidth="1"/>
    <col min="6136" max="6136" width="44.28515625" style="5" customWidth="1"/>
    <col min="6137" max="6137" width="33.140625" style="5" customWidth="1"/>
    <col min="6138" max="6141" width="11.85546875" style="5" customWidth="1"/>
    <col min="6142" max="6142" width="11.28515625" style="5" customWidth="1"/>
    <col min="6143" max="6143" width="5.7109375" style="5" customWidth="1"/>
    <col min="6144" max="6144" width="3.85546875" style="5" customWidth="1"/>
    <col min="6145" max="6145" width="42" style="5" customWidth="1"/>
    <col min="6146" max="6146" width="33" style="5" customWidth="1"/>
    <col min="6147" max="6149" width="11.85546875" style="5" customWidth="1"/>
    <col min="6150" max="6150" width="11.7109375" style="5" customWidth="1"/>
    <col min="6151" max="6151" width="10" style="5" customWidth="1"/>
    <col min="6152" max="6152" width="9.28515625" style="5"/>
    <col min="6153" max="6153" width="15.7109375" style="5" bestFit="1" customWidth="1"/>
    <col min="6154" max="6390" width="9.28515625" style="5"/>
    <col min="6391" max="6391" width="3.85546875" style="5" customWidth="1"/>
    <col min="6392" max="6392" width="44.28515625" style="5" customWidth="1"/>
    <col min="6393" max="6393" width="33.140625" style="5" customWidth="1"/>
    <col min="6394" max="6397" width="11.85546875" style="5" customWidth="1"/>
    <col min="6398" max="6398" width="11.28515625" style="5" customWidth="1"/>
    <col min="6399" max="6399" width="5.7109375" style="5" customWidth="1"/>
    <col min="6400" max="6400" width="3.85546875" style="5" customWidth="1"/>
    <col min="6401" max="6401" width="42" style="5" customWidth="1"/>
    <col min="6402" max="6402" width="33" style="5" customWidth="1"/>
    <col min="6403" max="6405" width="11.85546875" style="5" customWidth="1"/>
    <col min="6406" max="6406" width="11.7109375" style="5" customWidth="1"/>
    <col min="6407" max="6407" width="10" style="5" customWidth="1"/>
    <col min="6408" max="6408" width="9.28515625" style="5"/>
    <col min="6409" max="6409" width="15.7109375" style="5" bestFit="1" customWidth="1"/>
    <col min="6410" max="6646" width="9.28515625" style="5"/>
    <col min="6647" max="6647" width="3.85546875" style="5" customWidth="1"/>
    <col min="6648" max="6648" width="44.28515625" style="5" customWidth="1"/>
    <col min="6649" max="6649" width="33.140625" style="5" customWidth="1"/>
    <col min="6650" max="6653" width="11.85546875" style="5" customWidth="1"/>
    <col min="6654" max="6654" width="11.28515625" style="5" customWidth="1"/>
    <col min="6655" max="6655" width="5.7109375" style="5" customWidth="1"/>
    <col min="6656" max="6656" width="3.85546875" style="5" customWidth="1"/>
    <col min="6657" max="6657" width="42" style="5" customWidth="1"/>
    <col min="6658" max="6658" width="33" style="5" customWidth="1"/>
    <col min="6659" max="6661" width="11.85546875" style="5" customWidth="1"/>
    <col min="6662" max="6662" width="11.7109375" style="5" customWidth="1"/>
    <col min="6663" max="6663" width="10" style="5" customWidth="1"/>
    <col min="6664" max="6664" width="9.28515625" style="5"/>
    <col min="6665" max="6665" width="15.7109375" style="5" bestFit="1" customWidth="1"/>
    <col min="6666" max="6902" width="9.28515625" style="5"/>
    <col min="6903" max="6903" width="3.85546875" style="5" customWidth="1"/>
    <col min="6904" max="6904" width="44.28515625" style="5" customWidth="1"/>
    <col min="6905" max="6905" width="33.140625" style="5" customWidth="1"/>
    <col min="6906" max="6909" width="11.85546875" style="5" customWidth="1"/>
    <col min="6910" max="6910" width="11.28515625" style="5" customWidth="1"/>
    <col min="6911" max="6911" width="5.7109375" style="5" customWidth="1"/>
    <col min="6912" max="6912" width="3.85546875" style="5" customWidth="1"/>
    <col min="6913" max="6913" width="42" style="5" customWidth="1"/>
    <col min="6914" max="6914" width="33" style="5" customWidth="1"/>
    <col min="6915" max="6917" width="11.85546875" style="5" customWidth="1"/>
    <col min="6918" max="6918" width="11.7109375" style="5" customWidth="1"/>
    <col min="6919" max="6919" width="10" style="5" customWidth="1"/>
    <col min="6920" max="6920" width="9.28515625" style="5"/>
    <col min="6921" max="6921" width="15.7109375" style="5" bestFit="1" customWidth="1"/>
    <col min="6922" max="7158" width="9.28515625" style="5"/>
    <col min="7159" max="7159" width="3.85546875" style="5" customWidth="1"/>
    <col min="7160" max="7160" width="44.28515625" style="5" customWidth="1"/>
    <col min="7161" max="7161" width="33.140625" style="5" customWidth="1"/>
    <col min="7162" max="7165" width="11.85546875" style="5" customWidth="1"/>
    <col min="7166" max="7166" width="11.28515625" style="5" customWidth="1"/>
    <col min="7167" max="7167" width="5.7109375" style="5" customWidth="1"/>
    <col min="7168" max="7168" width="3.85546875" style="5" customWidth="1"/>
    <col min="7169" max="7169" width="42" style="5" customWidth="1"/>
    <col min="7170" max="7170" width="33" style="5" customWidth="1"/>
    <col min="7171" max="7173" width="11.85546875" style="5" customWidth="1"/>
    <col min="7174" max="7174" width="11.7109375" style="5" customWidth="1"/>
    <col min="7175" max="7175" width="10" style="5" customWidth="1"/>
    <col min="7176" max="7176" width="9.28515625" style="5"/>
    <col min="7177" max="7177" width="15.7109375" style="5" bestFit="1" customWidth="1"/>
    <col min="7178" max="7414" width="9.28515625" style="5"/>
    <col min="7415" max="7415" width="3.85546875" style="5" customWidth="1"/>
    <col min="7416" max="7416" width="44.28515625" style="5" customWidth="1"/>
    <col min="7417" max="7417" width="33.140625" style="5" customWidth="1"/>
    <col min="7418" max="7421" width="11.85546875" style="5" customWidth="1"/>
    <col min="7422" max="7422" width="11.28515625" style="5" customWidth="1"/>
    <col min="7423" max="7423" width="5.7109375" style="5" customWidth="1"/>
    <col min="7424" max="7424" width="3.85546875" style="5" customWidth="1"/>
    <col min="7425" max="7425" width="42" style="5" customWidth="1"/>
    <col min="7426" max="7426" width="33" style="5" customWidth="1"/>
    <col min="7427" max="7429" width="11.85546875" style="5" customWidth="1"/>
    <col min="7430" max="7430" width="11.7109375" style="5" customWidth="1"/>
    <col min="7431" max="7431" width="10" style="5" customWidth="1"/>
    <col min="7432" max="7432" width="9.28515625" style="5"/>
    <col min="7433" max="7433" width="15.7109375" style="5" bestFit="1" customWidth="1"/>
    <col min="7434" max="7670" width="9.28515625" style="5"/>
    <col min="7671" max="7671" width="3.85546875" style="5" customWidth="1"/>
    <col min="7672" max="7672" width="44.28515625" style="5" customWidth="1"/>
    <col min="7673" max="7673" width="33.140625" style="5" customWidth="1"/>
    <col min="7674" max="7677" width="11.85546875" style="5" customWidth="1"/>
    <col min="7678" max="7678" width="11.28515625" style="5" customWidth="1"/>
    <col min="7679" max="7679" width="5.7109375" style="5" customWidth="1"/>
    <col min="7680" max="7680" width="3.85546875" style="5" customWidth="1"/>
    <col min="7681" max="7681" width="42" style="5" customWidth="1"/>
    <col min="7682" max="7682" width="33" style="5" customWidth="1"/>
    <col min="7683" max="7685" width="11.85546875" style="5" customWidth="1"/>
    <col min="7686" max="7686" width="11.7109375" style="5" customWidth="1"/>
    <col min="7687" max="7687" width="10" style="5" customWidth="1"/>
    <col min="7688" max="7688" width="9.28515625" style="5"/>
    <col min="7689" max="7689" width="15.7109375" style="5" bestFit="1" customWidth="1"/>
    <col min="7690" max="7926" width="9.28515625" style="5"/>
    <col min="7927" max="7927" width="3.85546875" style="5" customWidth="1"/>
    <col min="7928" max="7928" width="44.28515625" style="5" customWidth="1"/>
    <col min="7929" max="7929" width="33.140625" style="5" customWidth="1"/>
    <col min="7930" max="7933" width="11.85546875" style="5" customWidth="1"/>
    <col min="7934" max="7934" width="11.28515625" style="5" customWidth="1"/>
    <col min="7935" max="7935" width="5.7109375" style="5" customWidth="1"/>
    <col min="7936" max="7936" width="3.85546875" style="5" customWidth="1"/>
    <col min="7937" max="7937" width="42" style="5" customWidth="1"/>
    <col min="7938" max="7938" width="33" style="5" customWidth="1"/>
    <col min="7939" max="7941" width="11.85546875" style="5" customWidth="1"/>
    <col min="7942" max="7942" width="11.7109375" style="5" customWidth="1"/>
    <col min="7943" max="7943" width="10" style="5" customWidth="1"/>
    <col min="7944" max="7944" width="9.28515625" style="5"/>
    <col min="7945" max="7945" width="15.7109375" style="5" bestFit="1" customWidth="1"/>
    <col min="7946" max="8182" width="9.28515625" style="5"/>
    <col min="8183" max="8183" width="3.85546875" style="5" customWidth="1"/>
    <col min="8184" max="8184" width="44.28515625" style="5" customWidth="1"/>
    <col min="8185" max="8185" width="33.140625" style="5" customWidth="1"/>
    <col min="8186" max="8189" width="11.85546875" style="5" customWidth="1"/>
    <col min="8190" max="8190" width="11.28515625" style="5" customWidth="1"/>
    <col min="8191" max="8191" width="5.7109375" style="5" customWidth="1"/>
    <col min="8192" max="8192" width="3.85546875" style="5" customWidth="1"/>
    <col min="8193" max="8193" width="42" style="5" customWidth="1"/>
    <col min="8194" max="8194" width="33" style="5" customWidth="1"/>
    <col min="8195" max="8197" width="11.85546875" style="5" customWidth="1"/>
    <col min="8198" max="8198" width="11.7109375" style="5" customWidth="1"/>
    <col min="8199" max="8199" width="10" style="5" customWidth="1"/>
    <col min="8200" max="8200" width="9.28515625" style="5"/>
    <col min="8201" max="8201" width="15.7109375" style="5" bestFit="1" customWidth="1"/>
    <col min="8202" max="8438" width="9.28515625" style="5"/>
    <col min="8439" max="8439" width="3.85546875" style="5" customWidth="1"/>
    <col min="8440" max="8440" width="44.28515625" style="5" customWidth="1"/>
    <col min="8441" max="8441" width="33.140625" style="5" customWidth="1"/>
    <col min="8442" max="8445" width="11.85546875" style="5" customWidth="1"/>
    <col min="8446" max="8446" width="11.28515625" style="5" customWidth="1"/>
    <col min="8447" max="8447" width="5.7109375" style="5" customWidth="1"/>
    <col min="8448" max="8448" width="3.85546875" style="5" customWidth="1"/>
    <col min="8449" max="8449" width="42" style="5" customWidth="1"/>
    <col min="8450" max="8450" width="33" style="5" customWidth="1"/>
    <col min="8451" max="8453" width="11.85546875" style="5" customWidth="1"/>
    <col min="8454" max="8454" width="11.7109375" style="5" customWidth="1"/>
    <col min="8455" max="8455" width="10" style="5" customWidth="1"/>
    <col min="8456" max="8456" width="9.28515625" style="5"/>
    <col min="8457" max="8457" width="15.7109375" style="5" bestFit="1" customWidth="1"/>
    <col min="8458" max="8694" width="9.28515625" style="5"/>
    <col min="8695" max="8695" width="3.85546875" style="5" customWidth="1"/>
    <col min="8696" max="8696" width="44.28515625" style="5" customWidth="1"/>
    <col min="8697" max="8697" width="33.140625" style="5" customWidth="1"/>
    <col min="8698" max="8701" width="11.85546875" style="5" customWidth="1"/>
    <col min="8702" max="8702" width="11.28515625" style="5" customWidth="1"/>
    <col min="8703" max="8703" width="5.7109375" style="5" customWidth="1"/>
    <col min="8704" max="8704" width="3.85546875" style="5" customWidth="1"/>
    <col min="8705" max="8705" width="42" style="5" customWidth="1"/>
    <col min="8706" max="8706" width="33" style="5" customWidth="1"/>
    <col min="8707" max="8709" width="11.85546875" style="5" customWidth="1"/>
    <col min="8710" max="8710" width="11.7109375" style="5" customWidth="1"/>
    <col min="8711" max="8711" width="10" style="5" customWidth="1"/>
    <col min="8712" max="8712" width="9.28515625" style="5"/>
    <col min="8713" max="8713" width="15.7109375" style="5" bestFit="1" customWidth="1"/>
    <col min="8714" max="8950" width="9.28515625" style="5"/>
    <col min="8951" max="8951" width="3.85546875" style="5" customWidth="1"/>
    <col min="8952" max="8952" width="44.28515625" style="5" customWidth="1"/>
    <col min="8953" max="8953" width="33.140625" style="5" customWidth="1"/>
    <col min="8954" max="8957" width="11.85546875" style="5" customWidth="1"/>
    <col min="8958" max="8958" width="11.28515625" style="5" customWidth="1"/>
    <col min="8959" max="8959" width="5.7109375" style="5" customWidth="1"/>
    <col min="8960" max="8960" width="3.85546875" style="5" customWidth="1"/>
    <col min="8961" max="8961" width="42" style="5" customWidth="1"/>
    <col min="8962" max="8962" width="33" style="5" customWidth="1"/>
    <col min="8963" max="8965" width="11.85546875" style="5" customWidth="1"/>
    <col min="8966" max="8966" width="11.7109375" style="5" customWidth="1"/>
    <col min="8967" max="8967" width="10" style="5" customWidth="1"/>
    <col min="8968" max="8968" width="9.28515625" style="5"/>
    <col min="8969" max="8969" width="15.7109375" style="5" bestFit="1" customWidth="1"/>
    <col min="8970" max="9206" width="9.28515625" style="5"/>
    <col min="9207" max="9207" width="3.85546875" style="5" customWidth="1"/>
    <col min="9208" max="9208" width="44.28515625" style="5" customWidth="1"/>
    <col min="9209" max="9209" width="33.140625" style="5" customWidth="1"/>
    <col min="9210" max="9213" width="11.85546875" style="5" customWidth="1"/>
    <col min="9214" max="9214" width="11.28515625" style="5" customWidth="1"/>
    <col min="9215" max="9215" width="5.7109375" style="5" customWidth="1"/>
    <col min="9216" max="9216" width="3.85546875" style="5" customWidth="1"/>
    <col min="9217" max="9217" width="42" style="5" customWidth="1"/>
    <col min="9218" max="9218" width="33" style="5" customWidth="1"/>
    <col min="9219" max="9221" width="11.85546875" style="5" customWidth="1"/>
    <col min="9222" max="9222" width="11.7109375" style="5" customWidth="1"/>
    <col min="9223" max="9223" width="10" style="5" customWidth="1"/>
    <col min="9224" max="9224" width="9.28515625" style="5"/>
    <col min="9225" max="9225" width="15.7109375" style="5" bestFit="1" customWidth="1"/>
    <col min="9226" max="9462" width="9.28515625" style="5"/>
    <col min="9463" max="9463" width="3.85546875" style="5" customWidth="1"/>
    <col min="9464" max="9464" width="44.28515625" style="5" customWidth="1"/>
    <col min="9465" max="9465" width="33.140625" style="5" customWidth="1"/>
    <col min="9466" max="9469" width="11.85546875" style="5" customWidth="1"/>
    <col min="9470" max="9470" width="11.28515625" style="5" customWidth="1"/>
    <col min="9471" max="9471" width="5.7109375" style="5" customWidth="1"/>
    <col min="9472" max="9472" width="3.85546875" style="5" customWidth="1"/>
    <col min="9473" max="9473" width="42" style="5" customWidth="1"/>
    <col min="9474" max="9474" width="33" style="5" customWidth="1"/>
    <col min="9475" max="9477" width="11.85546875" style="5" customWidth="1"/>
    <col min="9478" max="9478" width="11.7109375" style="5" customWidth="1"/>
    <col min="9479" max="9479" width="10" style="5" customWidth="1"/>
    <col min="9480" max="9480" width="9.28515625" style="5"/>
    <col min="9481" max="9481" width="15.7109375" style="5" bestFit="1" customWidth="1"/>
    <col min="9482" max="9718" width="9.28515625" style="5"/>
    <col min="9719" max="9719" width="3.85546875" style="5" customWidth="1"/>
    <col min="9720" max="9720" width="44.28515625" style="5" customWidth="1"/>
    <col min="9721" max="9721" width="33.140625" style="5" customWidth="1"/>
    <col min="9722" max="9725" width="11.85546875" style="5" customWidth="1"/>
    <col min="9726" max="9726" width="11.28515625" style="5" customWidth="1"/>
    <col min="9727" max="9727" width="5.7109375" style="5" customWidth="1"/>
    <col min="9728" max="9728" width="3.85546875" style="5" customWidth="1"/>
    <col min="9729" max="9729" width="42" style="5" customWidth="1"/>
    <col min="9730" max="9730" width="33" style="5" customWidth="1"/>
    <col min="9731" max="9733" width="11.85546875" style="5" customWidth="1"/>
    <col min="9734" max="9734" width="11.7109375" style="5" customWidth="1"/>
    <col min="9735" max="9735" width="10" style="5" customWidth="1"/>
    <col min="9736" max="9736" width="9.28515625" style="5"/>
    <col min="9737" max="9737" width="15.7109375" style="5" bestFit="1" customWidth="1"/>
    <col min="9738" max="9974" width="9.28515625" style="5"/>
    <col min="9975" max="9975" width="3.85546875" style="5" customWidth="1"/>
    <col min="9976" max="9976" width="44.28515625" style="5" customWidth="1"/>
    <col min="9977" max="9977" width="33.140625" style="5" customWidth="1"/>
    <col min="9978" max="9981" width="11.85546875" style="5" customWidth="1"/>
    <col min="9982" max="9982" width="11.28515625" style="5" customWidth="1"/>
    <col min="9983" max="9983" width="5.7109375" style="5" customWidth="1"/>
    <col min="9984" max="9984" width="3.85546875" style="5" customWidth="1"/>
    <col min="9985" max="9985" width="42" style="5" customWidth="1"/>
    <col min="9986" max="9986" width="33" style="5" customWidth="1"/>
    <col min="9987" max="9989" width="11.85546875" style="5" customWidth="1"/>
    <col min="9990" max="9990" width="11.7109375" style="5" customWidth="1"/>
    <col min="9991" max="9991" width="10" style="5" customWidth="1"/>
    <col min="9992" max="9992" width="9.28515625" style="5"/>
    <col min="9993" max="9993" width="15.7109375" style="5" bestFit="1" customWidth="1"/>
    <col min="9994" max="10230" width="9.28515625" style="5"/>
    <col min="10231" max="10231" width="3.85546875" style="5" customWidth="1"/>
    <col min="10232" max="10232" width="44.28515625" style="5" customWidth="1"/>
    <col min="10233" max="10233" width="33.140625" style="5" customWidth="1"/>
    <col min="10234" max="10237" width="11.85546875" style="5" customWidth="1"/>
    <col min="10238" max="10238" width="11.28515625" style="5" customWidth="1"/>
    <col min="10239" max="10239" width="5.7109375" style="5" customWidth="1"/>
    <col min="10240" max="10240" width="3.85546875" style="5" customWidth="1"/>
    <col min="10241" max="10241" width="42" style="5" customWidth="1"/>
    <col min="10242" max="10242" width="33" style="5" customWidth="1"/>
    <col min="10243" max="10245" width="11.85546875" style="5" customWidth="1"/>
    <col min="10246" max="10246" width="11.7109375" style="5" customWidth="1"/>
    <col min="10247" max="10247" width="10" style="5" customWidth="1"/>
    <col min="10248" max="10248" width="9.28515625" style="5"/>
    <col min="10249" max="10249" width="15.7109375" style="5" bestFit="1" customWidth="1"/>
    <col min="10250" max="10486" width="9.28515625" style="5"/>
    <col min="10487" max="10487" width="3.85546875" style="5" customWidth="1"/>
    <col min="10488" max="10488" width="44.28515625" style="5" customWidth="1"/>
    <col min="10489" max="10489" width="33.140625" style="5" customWidth="1"/>
    <col min="10490" max="10493" width="11.85546875" style="5" customWidth="1"/>
    <col min="10494" max="10494" width="11.28515625" style="5" customWidth="1"/>
    <col min="10495" max="10495" width="5.7109375" style="5" customWidth="1"/>
    <col min="10496" max="10496" width="3.85546875" style="5" customWidth="1"/>
    <col min="10497" max="10497" width="42" style="5" customWidth="1"/>
    <col min="10498" max="10498" width="33" style="5" customWidth="1"/>
    <col min="10499" max="10501" width="11.85546875" style="5" customWidth="1"/>
    <col min="10502" max="10502" width="11.7109375" style="5" customWidth="1"/>
    <col min="10503" max="10503" width="10" style="5" customWidth="1"/>
    <col min="10504" max="10504" width="9.28515625" style="5"/>
    <col min="10505" max="10505" width="15.7109375" style="5" bestFit="1" customWidth="1"/>
    <col min="10506" max="10742" width="9.28515625" style="5"/>
    <col min="10743" max="10743" width="3.85546875" style="5" customWidth="1"/>
    <col min="10744" max="10744" width="44.28515625" style="5" customWidth="1"/>
    <col min="10745" max="10745" width="33.140625" style="5" customWidth="1"/>
    <col min="10746" max="10749" width="11.85546875" style="5" customWidth="1"/>
    <col min="10750" max="10750" width="11.28515625" style="5" customWidth="1"/>
    <col min="10751" max="10751" width="5.7109375" style="5" customWidth="1"/>
    <col min="10752" max="10752" width="3.85546875" style="5" customWidth="1"/>
    <col min="10753" max="10753" width="42" style="5" customWidth="1"/>
    <col min="10754" max="10754" width="33" style="5" customWidth="1"/>
    <col min="10755" max="10757" width="11.85546875" style="5" customWidth="1"/>
    <col min="10758" max="10758" width="11.7109375" style="5" customWidth="1"/>
    <col min="10759" max="10759" width="10" style="5" customWidth="1"/>
    <col min="10760" max="10760" width="9.28515625" style="5"/>
    <col min="10761" max="10761" width="15.7109375" style="5" bestFit="1" customWidth="1"/>
    <col min="10762" max="10998" width="9.28515625" style="5"/>
    <col min="10999" max="10999" width="3.85546875" style="5" customWidth="1"/>
    <col min="11000" max="11000" width="44.28515625" style="5" customWidth="1"/>
    <col min="11001" max="11001" width="33.140625" style="5" customWidth="1"/>
    <col min="11002" max="11005" width="11.85546875" style="5" customWidth="1"/>
    <col min="11006" max="11006" width="11.28515625" style="5" customWidth="1"/>
    <col min="11007" max="11007" width="5.7109375" style="5" customWidth="1"/>
    <col min="11008" max="11008" width="3.85546875" style="5" customWidth="1"/>
    <col min="11009" max="11009" width="42" style="5" customWidth="1"/>
    <col min="11010" max="11010" width="33" style="5" customWidth="1"/>
    <col min="11011" max="11013" width="11.85546875" style="5" customWidth="1"/>
    <col min="11014" max="11014" width="11.7109375" style="5" customWidth="1"/>
    <col min="11015" max="11015" width="10" style="5" customWidth="1"/>
    <col min="11016" max="11016" width="9.28515625" style="5"/>
    <col min="11017" max="11017" width="15.7109375" style="5" bestFit="1" customWidth="1"/>
    <col min="11018" max="11254" width="9.28515625" style="5"/>
    <col min="11255" max="11255" width="3.85546875" style="5" customWidth="1"/>
    <col min="11256" max="11256" width="44.28515625" style="5" customWidth="1"/>
    <col min="11257" max="11257" width="33.140625" style="5" customWidth="1"/>
    <col min="11258" max="11261" width="11.85546875" style="5" customWidth="1"/>
    <col min="11262" max="11262" width="11.28515625" style="5" customWidth="1"/>
    <col min="11263" max="11263" width="5.7109375" style="5" customWidth="1"/>
    <col min="11264" max="11264" width="3.85546875" style="5" customWidth="1"/>
    <col min="11265" max="11265" width="42" style="5" customWidth="1"/>
    <col min="11266" max="11266" width="33" style="5" customWidth="1"/>
    <col min="11267" max="11269" width="11.85546875" style="5" customWidth="1"/>
    <col min="11270" max="11270" width="11.7109375" style="5" customWidth="1"/>
    <col min="11271" max="11271" width="10" style="5" customWidth="1"/>
    <col min="11272" max="11272" width="9.28515625" style="5"/>
    <col min="11273" max="11273" width="15.7109375" style="5" bestFit="1" customWidth="1"/>
    <col min="11274" max="11510" width="9.28515625" style="5"/>
    <col min="11511" max="11511" width="3.85546875" style="5" customWidth="1"/>
    <col min="11512" max="11512" width="44.28515625" style="5" customWidth="1"/>
    <col min="11513" max="11513" width="33.140625" style="5" customWidth="1"/>
    <col min="11514" max="11517" width="11.85546875" style="5" customWidth="1"/>
    <col min="11518" max="11518" width="11.28515625" style="5" customWidth="1"/>
    <col min="11519" max="11519" width="5.7109375" style="5" customWidth="1"/>
    <col min="11520" max="11520" width="3.85546875" style="5" customWidth="1"/>
    <col min="11521" max="11521" width="42" style="5" customWidth="1"/>
    <col min="11522" max="11522" width="33" style="5" customWidth="1"/>
    <col min="11523" max="11525" width="11.85546875" style="5" customWidth="1"/>
    <col min="11526" max="11526" width="11.7109375" style="5" customWidth="1"/>
    <col min="11527" max="11527" width="10" style="5" customWidth="1"/>
    <col min="11528" max="11528" width="9.28515625" style="5"/>
    <col min="11529" max="11529" width="15.7109375" style="5" bestFit="1" customWidth="1"/>
    <col min="11530" max="11766" width="9.28515625" style="5"/>
    <col min="11767" max="11767" width="3.85546875" style="5" customWidth="1"/>
    <col min="11768" max="11768" width="44.28515625" style="5" customWidth="1"/>
    <col min="11769" max="11769" width="33.140625" style="5" customWidth="1"/>
    <col min="11770" max="11773" width="11.85546875" style="5" customWidth="1"/>
    <col min="11774" max="11774" width="11.28515625" style="5" customWidth="1"/>
    <col min="11775" max="11775" width="5.7109375" style="5" customWidth="1"/>
    <col min="11776" max="11776" width="3.85546875" style="5" customWidth="1"/>
    <col min="11777" max="11777" width="42" style="5" customWidth="1"/>
    <col min="11778" max="11778" width="33" style="5" customWidth="1"/>
    <col min="11779" max="11781" width="11.85546875" style="5" customWidth="1"/>
    <col min="11782" max="11782" width="11.7109375" style="5" customWidth="1"/>
    <col min="11783" max="11783" width="10" style="5" customWidth="1"/>
    <col min="11784" max="11784" width="9.28515625" style="5"/>
    <col min="11785" max="11785" width="15.7109375" style="5" bestFit="1" customWidth="1"/>
    <col min="11786" max="12022" width="9.28515625" style="5"/>
    <col min="12023" max="12023" width="3.85546875" style="5" customWidth="1"/>
    <col min="12024" max="12024" width="44.28515625" style="5" customWidth="1"/>
    <col min="12025" max="12025" width="33.140625" style="5" customWidth="1"/>
    <col min="12026" max="12029" width="11.85546875" style="5" customWidth="1"/>
    <col min="12030" max="12030" width="11.28515625" style="5" customWidth="1"/>
    <col min="12031" max="12031" width="5.7109375" style="5" customWidth="1"/>
    <col min="12032" max="12032" width="3.85546875" style="5" customWidth="1"/>
    <col min="12033" max="12033" width="42" style="5" customWidth="1"/>
    <col min="12034" max="12034" width="33" style="5" customWidth="1"/>
    <col min="12035" max="12037" width="11.85546875" style="5" customWidth="1"/>
    <col min="12038" max="12038" width="11.7109375" style="5" customWidth="1"/>
    <col min="12039" max="12039" width="10" style="5" customWidth="1"/>
    <col min="12040" max="12040" width="9.28515625" style="5"/>
    <col min="12041" max="12041" width="15.7109375" style="5" bestFit="1" customWidth="1"/>
    <col min="12042" max="12278" width="9.28515625" style="5"/>
    <col min="12279" max="12279" width="3.85546875" style="5" customWidth="1"/>
    <col min="12280" max="12280" width="44.28515625" style="5" customWidth="1"/>
    <col min="12281" max="12281" width="33.140625" style="5" customWidth="1"/>
    <col min="12282" max="12285" width="11.85546875" style="5" customWidth="1"/>
    <col min="12286" max="12286" width="11.28515625" style="5" customWidth="1"/>
    <col min="12287" max="12287" width="5.7109375" style="5" customWidth="1"/>
    <col min="12288" max="12288" width="3.85546875" style="5" customWidth="1"/>
    <col min="12289" max="12289" width="42" style="5" customWidth="1"/>
    <col min="12290" max="12290" width="33" style="5" customWidth="1"/>
    <col min="12291" max="12293" width="11.85546875" style="5" customWidth="1"/>
    <col min="12294" max="12294" width="11.7109375" style="5" customWidth="1"/>
    <col min="12295" max="12295" width="10" style="5" customWidth="1"/>
    <col min="12296" max="12296" width="9.28515625" style="5"/>
    <col min="12297" max="12297" width="15.7109375" style="5" bestFit="1" customWidth="1"/>
    <col min="12298" max="12534" width="9.28515625" style="5"/>
    <col min="12535" max="12535" width="3.85546875" style="5" customWidth="1"/>
    <col min="12536" max="12536" width="44.28515625" style="5" customWidth="1"/>
    <col min="12537" max="12537" width="33.140625" style="5" customWidth="1"/>
    <col min="12538" max="12541" width="11.85546875" style="5" customWidth="1"/>
    <col min="12542" max="12542" width="11.28515625" style="5" customWidth="1"/>
    <col min="12543" max="12543" width="5.7109375" style="5" customWidth="1"/>
    <col min="12544" max="12544" width="3.85546875" style="5" customWidth="1"/>
    <col min="12545" max="12545" width="42" style="5" customWidth="1"/>
    <col min="12546" max="12546" width="33" style="5" customWidth="1"/>
    <col min="12547" max="12549" width="11.85546875" style="5" customWidth="1"/>
    <col min="12550" max="12550" width="11.7109375" style="5" customWidth="1"/>
    <col min="12551" max="12551" width="10" style="5" customWidth="1"/>
    <col min="12552" max="12552" width="9.28515625" style="5"/>
    <col min="12553" max="12553" width="15.7109375" style="5" bestFit="1" customWidth="1"/>
    <col min="12554" max="12790" width="9.28515625" style="5"/>
    <col min="12791" max="12791" width="3.85546875" style="5" customWidth="1"/>
    <col min="12792" max="12792" width="44.28515625" style="5" customWidth="1"/>
    <col min="12793" max="12793" width="33.140625" style="5" customWidth="1"/>
    <col min="12794" max="12797" width="11.85546875" style="5" customWidth="1"/>
    <col min="12798" max="12798" width="11.28515625" style="5" customWidth="1"/>
    <col min="12799" max="12799" width="5.7109375" style="5" customWidth="1"/>
    <col min="12800" max="12800" width="3.85546875" style="5" customWidth="1"/>
    <col min="12801" max="12801" width="42" style="5" customWidth="1"/>
    <col min="12802" max="12802" width="33" style="5" customWidth="1"/>
    <col min="12803" max="12805" width="11.85546875" style="5" customWidth="1"/>
    <col min="12806" max="12806" width="11.7109375" style="5" customWidth="1"/>
    <col min="12807" max="12807" width="10" style="5" customWidth="1"/>
    <col min="12808" max="12808" width="9.28515625" style="5"/>
    <col min="12809" max="12809" width="15.7109375" style="5" bestFit="1" customWidth="1"/>
    <col min="12810" max="13046" width="9.28515625" style="5"/>
    <col min="13047" max="13047" width="3.85546875" style="5" customWidth="1"/>
    <col min="13048" max="13048" width="44.28515625" style="5" customWidth="1"/>
    <col min="13049" max="13049" width="33.140625" style="5" customWidth="1"/>
    <col min="13050" max="13053" width="11.85546875" style="5" customWidth="1"/>
    <col min="13054" max="13054" width="11.28515625" style="5" customWidth="1"/>
    <col min="13055" max="13055" width="5.7109375" style="5" customWidth="1"/>
    <col min="13056" max="13056" width="3.85546875" style="5" customWidth="1"/>
    <col min="13057" max="13057" width="42" style="5" customWidth="1"/>
    <col min="13058" max="13058" width="33" style="5" customWidth="1"/>
    <col min="13059" max="13061" width="11.85546875" style="5" customWidth="1"/>
    <col min="13062" max="13062" width="11.7109375" style="5" customWidth="1"/>
    <col min="13063" max="13063" width="10" style="5" customWidth="1"/>
    <col min="13064" max="13064" width="9.28515625" style="5"/>
    <col min="13065" max="13065" width="15.7109375" style="5" bestFit="1" customWidth="1"/>
    <col min="13066" max="13302" width="9.28515625" style="5"/>
    <col min="13303" max="13303" width="3.85546875" style="5" customWidth="1"/>
    <col min="13304" max="13304" width="44.28515625" style="5" customWidth="1"/>
    <col min="13305" max="13305" width="33.140625" style="5" customWidth="1"/>
    <col min="13306" max="13309" width="11.85546875" style="5" customWidth="1"/>
    <col min="13310" max="13310" width="11.28515625" style="5" customWidth="1"/>
    <col min="13311" max="13311" width="5.7109375" style="5" customWidth="1"/>
    <col min="13312" max="13312" width="3.85546875" style="5" customWidth="1"/>
    <col min="13313" max="13313" width="42" style="5" customWidth="1"/>
    <col min="13314" max="13314" width="33" style="5" customWidth="1"/>
    <col min="13315" max="13317" width="11.85546875" style="5" customWidth="1"/>
    <col min="13318" max="13318" width="11.7109375" style="5" customWidth="1"/>
    <col min="13319" max="13319" width="10" style="5" customWidth="1"/>
    <col min="13320" max="13320" width="9.28515625" style="5"/>
    <col min="13321" max="13321" width="15.7109375" style="5" bestFit="1" customWidth="1"/>
    <col min="13322" max="13558" width="9.28515625" style="5"/>
    <col min="13559" max="13559" width="3.85546875" style="5" customWidth="1"/>
    <col min="13560" max="13560" width="44.28515625" style="5" customWidth="1"/>
    <col min="13561" max="13561" width="33.140625" style="5" customWidth="1"/>
    <col min="13562" max="13565" width="11.85546875" style="5" customWidth="1"/>
    <col min="13566" max="13566" width="11.28515625" style="5" customWidth="1"/>
    <col min="13567" max="13567" width="5.7109375" style="5" customWidth="1"/>
    <col min="13568" max="13568" width="3.85546875" style="5" customWidth="1"/>
    <col min="13569" max="13569" width="42" style="5" customWidth="1"/>
    <col min="13570" max="13570" width="33" style="5" customWidth="1"/>
    <col min="13571" max="13573" width="11.85546875" style="5" customWidth="1"/>
    <col min="13574" max="13574" width="11.7109375" style="5" customWidth="1"/>
    <col min="13575" max="13575" width="10" style="5" customWidth="1"/>
    <col min="13576" max="13576" width="9.28515625" style="5"/>
    <col min="13577" max="13577" width="15.7109375" style="5" bestFit="1" customWidth="1"/>
    <col min="13578" max="13814" width="9.28515625" style="5"/>
    <col min="13815" max="13815" width="3.85546875" style="5" customWidth="1"/>
    <col min="13816" max="13816" width="44.28515625" style="5" customWidth="1"/>
    <col min="13817" max="13817" width="33.140625" style="5" customWidth="1"/>
    <col min="13818" max="13821" width="11.85546875" style="5" customWidth="1"/>
    <col min="13822" max="13822" width="11.28515625" style="5" customWidth="1"/>
    <col min="13823" max="13823" width="5.7109375" style="5" customWidth="1"/>
    <col min="13824" max="13824" width="3.85546875" style="5" customWidth="1"/>
    <col min="13825" max="13825" width="42" style="5" customWidth="1"/>
    <col min="13826" max="13826" width="33" style="5" customWidth="1"/>
    <col min="13827" max="13829" width="11.85546875" style="5" customWidth="1"/>
    <col min="13830" max="13830" width="11.7109375" style="5" customWidth="1"/>
    <col min="13831" max="13831" width="10" style="5" customWidth="1"/>
    <col min="13832" max="13832" width="9.28515625" style="5"/>
    <col min="13833" max="13833" width="15.7109375" style="5" bestFit="1" customWidth="1"/>
    <col min="13834" max="14070" width="9.28515625" style="5"/>
    <col min="14071" max="14071" width="3.85546875" style="5" customWidth="1"/>
    <col min="14072" max="14072" width="44.28515625" style="5" customWidth="1"/>
    <col min="14073" max="14073" width="33.140625" style="5" customWidth="1"/>
    <col min="14074" max="14077" width="11.85546875" style="5" customWidth="1"/>
    <col min="14078" max="14078" width="11.28515625" style="5" customWidth="1"/>
    <col min="14079" max="14079" width="5.7109375" style="5" customWidth="1"/>
    <col min="14080" max="14080" width="3.85546875" style="5" customWidth="1"/>
    <col min="14081" max="14081" width="42" style="5" customWidth="1"/>
    <col min="14082" max="14082" width="33" style="5" customWidth="1"/>
    <col min="14083" max="14085" width="11.85546875" style="5" customWidth="1"/>
    <col min="14086" max="14086" width="11.7109375" style="5" customWidth="1"/>
    <col min="14087" max="14087" width="10" style="5" customWidth="1"/>
    <col min="14088" max="14088" width="9.28515625" style="5"/>
    <col min="14089" max="14089" width="15.7109375" style="5" bestFit="1" customWidth="1"/>
    <col min="14090" max="14326" width="9.28515625" style="5"/>
    <col min="14327" max="14327" width="3.85546875" style="5" customWidth="1"/>
    <col min="14328" max="14328" width="44.28515625" style="5" customWidth="1"/>
    <col min="14329" max="14329" width="33.140625" style="5" customWidth="1"/>
    <col min="14330" max="14333" width="11.85546875" style="5" customWidth="1"/>
    <col min="14334" max="14334" width="11.28515625" style="5" customWidth="1"/>
    <col min="14335" max="14335" width="5.7109375" style="5" customWidth="1"/>
    <col min="14336" max="14336" width="3.85546875" style="5" customWidth="1"/>
    <col min="14337" max="14337" width="42" style="5" customWidth="1"/>
    <col min="14338" max="14338" width="33" style="5" customWidth="1"/>
    <col min="14339" max="14341" width="11.85546875" style="5" customWidth="1"/>
    <col min="14342" max="14342" width="11.7109375" style="5" customWidth="1"/>
    <col min="14343" max="14343" width="10" style="5" customWidth="1"/>
    <col min="14344" max="14344" width="9.28515625" style="5"/>
    <col min="14345" max="14345" width="15.7109375" style="5" bestFit="1" customWidth="1"/>
    <col min="14346" max="14582" width="9.28515625" style="5"/>
    <col min="14583" max="14583" width="3.85546875" style="5" customWidth="1"/>
    <col min="14584" max="14584" width="44.28515625" style="5" customWidth="1"/>
    <col min="14585" max="14585" width="33.140625" style="5" customWidth="1"/>
    <col min="14586" max="14589" width="11.85546875" style="5" customWidth="1"/>
    <col min="14590" max="14590" width="11.28515625" style="5" customWidth="1"/>
    <col min="14591" max="14591" width="5.7109375" style="5" customWidth="1"/>
    <col min="14592" max="14592" width="3.85546875" style="5" customWidth="1"/>
    <col min="14593" max="14593" width="42" style="5" customWidth="1"/>
    <col min="14594" max="14594" width="33" style="5" customWidth="1"/>
    <col min="14595" max="14597" width="11.85546875" style="5" customWidth="1"/>
    <col min="14598" max="14598" width="11.7109375" style="5" customWidth="1"/>
    <col min="14599" max="14599" width="10" style="5" customWidth="1"/>
    <col min="14600" max="14600" width="9.28515625" style="5"/>
    <col min="14601" max="14601" width="15.7109375" style="5" bestFit="1" customWidth="1"/>
    <col min="14602" max="14838" width="9.28515625" style="5"/>
    <col min="14839" max="14839" width="3.85546875" style="5" customWidth="1"/>
    <col min="14840" max="14840" width="44.28515625" style="5" customWidth="1"/>
    <col min="14841" max="14841" width="33.140625" style="5" customWidth="1"/>
    <col min="14842" max="14845" width="11.85546875" style="5" customWidth="1"/>
    <col min="14846" max="14846" width="11.28515625" style="5" customWidth="1"/>
    <col min="14847" max="14847" width="5.7109375" style="5" customWidth="1"/>
    <col min="14848" max="14848" width="3.85546875" style="5" customWidth="1"/>
    <col min="14849" max="14849" width="42" style="5" customWidth="1"/>
    <col min="14850" max="14850" width="33" style="5" customWidth="1"/>
    <col min="14851" max="14853" width="11.85546875" style="5" customWidth="1"/>
    <col min="14854" max="14854" width="11.7109375" style="5" customWidth="1"/>
    <col min="14855" max="14855" width="10" style="5" customWidth="1"/>
    <col min="14856" max="14856" width="9.28515625" style="5"/>
    <col min="14857" max="14857" width="15.7109375" style="5" bestFit="1" customWidth="1"/>
    <col min="14858" max="15094" width="9.28515625" style="5"/>
    <col min="15095" max="15095" width="3.85546875" style="5" customWidth="1"/>
    <col min="15096" max="15096" width="44.28515625" style="5" customWidth="1"/>
    <col min="15097" max="15097" width="33.140625" style="5" customWidth="1"/>
    <col min="15098" max="15101" width="11.85546875" style="5" customWidth="1"/>
    <col min="15102" max="15102" width="11.28515625" style="5" customWidth="1"/>
    <col min="15103" max="15103" width="5.7109375" style="5" customWidth="1"/>
    <col min="15104" max="15104" width="3.85546875" style="5" customWidth="1"/>
    <col min="15105" max="15105" width="42" style="5" customWidth="1"/>
    <col min="15106" max="15106" width="33" style="5" customWidth="1"/>
    <col min="15107" max="15109" width="11.85546875" style="5" customWidth="1"/>
    <col min="15110" max="15110" width="11.7109375" style="5" customWidth="1"/>
    <col min="15111" max="15111" width="10" style="5" customWidth="1"/>
    <col min="15112" max="15112" width="9.28515625" style="5"/>
    <col min="15113" max="15113" width="15.7109375" style="5" bestFit="1" customWidth="1"/>
    <col min="15114" max="15350" width="9.28515625" style="5"/>
    <col min="15351" max="15351" width="3.85546875" style="5" customWidth="1"/>
    <col min="15352" max="15352" width="44.28515625" style="5" customWidth="1"/>
    <col min="15353" max="15353" width="33.140625" style="5" customWidth="1"/>
    <col min="15354" max="15357" width="11.85546875" style="5" customWidth="1"/>
    <col min="15358" max="15358" width="11.28515625" style="5" customWidth="1"/>
    <col min="15359" max="15359" width="5.7109375" style="5" customWidth="1"/>
    <col min="15360" max="15360" width="3.85546875" style="5" customWidth="1"/>
    <col min="15361" max="15361" width="42" style="5" customWidth="1"/>
    <col min="15362" max="15362" width="33" style="5" customWidth="1"/>
    <col min="15363" max="15365" width="11.85546875" style="5" customWidth="1"/>
    <col min="15366" max="15366" width="11.7109375" style="5" customWidth="1"/>
    <col min="15367" max="15367" width="10" style="5" customWidth="1"/>
    <col min="15368" max="15368" width="9.28515625" style="5"/>
    <col min="15369" max="15369" width="15.7109375" style="5" bestFit="1" customWidth="1"/>
    <col min="15370" max="15606" width="9.28515625" style="5"/>
    <col min="15607" max="15607" width="3.85546875" style="5" customWidth="1"/>
    <col min="15608" max="15608" width="44.28515625" style="5" customWidth="1"/>
    <col min="15609" max="15609" width="33.140625" style="5" customWidth="1"/>
    <col min="15610" max="15613" width="11.85546875" style="5" customWidth="1"/>
    <col min="15614" max="15614" width="11.28515625" style="5" customWidth="1"/>
    <col min="15615" max="15615" width="5.7109375" style="5" customWidth="1"/>
    <col min="15616" max="15616" width="3.85546875" style="5" customWidth="1"/>
    <col min="15617" max="15617" width="42" style="5" customWidth="1"/>
    <col min="15618" max="15618" width="33" style="5" customWidth="1"/>
    <col min="15619" max="15621" width="11.85546875" style="5" customWidth="1"/>
    <col min="15622" max="15622" width="11.7109375" style="5" customWidth="1"/>
    <col min="15623" max="15623" width="10" style="5" customWidth="1"/>
    <col min="15624" max="15624" width="9.28515625" style="5"/>
    <col min="15625" max="15625" width="15.7109375" style="5" bestFit="1" customWidth="1"/>
    <col min="15626" max="15862" width="9.28515625" style="5"/>
    <col min="15863" max="15863" width="3.85546875" style="5" customWidth="1"/>
    <col min="15864" max="15864" width="44.28515625" style="5" customWidth="1"/>
    <col min="15865" max="15865" width="33.140625" style="5" customWidth="1"/>
    <col min="15866" max="15869" width="11.85546875" style="5" customWidth="1"/>
    <col min="15870" max="15870" width="11.28515625" style="5" customWidth="1"/>
    <col min="15871" max="15871" width="5.7109375" style="5" customWidth="1"/>
    <col min="15872" max="15872" width="3.85546875" style="5" customWidth="1"/>
    <col min="15873" max="15873" width="42" style="5" customWidth="1"/>
    <col min="15874" max="15874" width="33" style="5" customWidth="1"/>
    <col min="15875" max="15877" width="11.85546875" style="5" customWidth="1"/>
    <col min="15878" max="15878" width="11.7109375" style="5" customWidth="1"/>
    <col min="15879" max="15879" width="10" style="5" customWidth="1"/>
    <col min="15880" max="15880" width="9.28515625" style="5"/>
    <col min="15881" max="15881" width="15.7109375" style="5" bestFit="1" customWidth="1"/>
    <col min="15882" max="16118" width="9.28515625" style="5"/>
    <col min="16119" max="16119" width="3.85546875" style="5" customWidth="1"/>
    <col min="16120" max="16120" width="44.28515625" style="5" customWidth="1"/>
    <col min="16121" max="16121" width="33.140625" style="5" customWidth="1"/>
    <col min="16122" max="16125" width="11.85546875" style="5" customWidth="1"/>
    <col min="16126" max="16126" width="11.28515625" style="5" customWidth="1"/>
    <col min="16127" max="16127" width="5.7109375" style="5" customWidth="1"/>
    <col min="16128" max="16128" width="3.85546875" style="5" customWidth="1"/>
    <col min="16129" max="16129" width="42" style="5" customWidth="1"/>
    <col min="16130" max="16130" width="33" style="5" customWidth="1"/>
    <col min="16131" max="16133" width="11.85546875" style="5" customWidth="1"/>
    <col min="16134" max="16134" width="11.7109375" style="5" customWidth="1"/>
    <col min="16135" max="16135" width="10" style="5" customWidth="1"/>
    <col min="16136" max="16136" width="9.28515625" style="5"/>
    <col min="16137" max="16137" width="15.7109375" style="5" bestFit="1" customWidth="1"/>
    <col min="16138" max="16384" width="9.28515625" style="5"/>
  </cols>
  <sheetData>
    <row r="1" spans="2:10" ht="20.100000000000001" customHeight="1">
      <c r="B1" s="1" t="s">
        <v>37</v>
      </c>
      <c r="C1" s="2"/>
      <c r="D1" s="3"/>
      <c r="E1" s="1"/>
      <c r="F1" s="1"/>
      <c r="G1" s="1"/>
      <c r="H1" s="1"/>
      <c r="I1" s="4"/>
    </row>
    <row r="2" spans="2:10" ht="20.100000000000001" customHeight="1">
      <c r="B2" s="1" t="s">
        <v>38</v>
      </c>
      <c r="C2" s="2"/>
      <c r="D2" s="3"/>
      <c r="E2" s="1"/>
      <c r="F2" s="1"/>
      <c r="G2" s="1"/>
      <c r="H2" s="1"/>
      <c r="I2" s="4"/>
    </row>
    <row r="3" spans="2:10" ht="20.100000000000001" customHeight="1">
      <c r="B3" s="1" t="s">
        <v>39</v>
      </c>
      <c r="C3" s="2"/>
      <c r="D3" s="1"/>
      <c r="E3" s="1"/>
      <c r="F3" s="1" t="s">
        <v>0</v>
      </c>
      <c r="G3" s="1"/>
      <c r="H3" s="1"/>
      <c r="I3" s="4"/>
    </row>
    <row r="4" spans="2:10" ht="20.100000000000001" customHeight="1" thickBot="1">
      <c r="B4" s="1"/>
      <c r="C4" s="2"/>
      <c r="D4" s="1"/>
      <c r="E4" s="1"/>
      <c r="F4" s="1"/>
      <c r="G4" s="1"/>
      <c r="H4" s="1"/>
      <c r="I4" s="4"/>
      <c r="J4" s="32"/>
    </row>
    <row r="5" spans="2:10" ht="17.25" customHeight="1" thickTop="1">
      <c r="B5" s="24"/>
      <c r="C5" s="6"/>
      <c r="D5" s="6"/>
      <c r="E5" s="7" t="s">
        <v>1</v>
      </c>
      <c r="F5" s="7" t="s">
        <v>2</v>
      </c>
      <c r="G5" s="7" t="s">
        <v>3</v>
      </c>
      <c r="H5" s="7" t="s">
        <v>4</v>
      </c>
      <c r="I5" s="7" t="s">
        <v>5</v>
      </c>
      <c r="J5" s="33"/>
    </row>
    <row r="6" spans="2:10" ht="13.2">
      <c r="B6" s="25"/>
      <c r="C6" s="8" t="s">
        <v>6</v>
      </c>
      <c r="D6" s="8"/>
      <c r="E6" s="26">
        <v>186311</v>
      </c>
      <c r="F6" s="26">
        <v>166575</v>
      </c>
      <c r="G6" s="26">
        <v>144268</v>
      </c>
      <c r="H6" s="26">
        <v>144808</v>
      </c>
      <c r="I6" s="26">
        <v>134337</v>
      </c>
      <c r="J6" s="34"/>
    </row>
    <row r="7" spans="2:10" ht="13.2">
      <c r="B7" s="27"/>
      <c r="C7" s="9" t="s">
        <v>7</v>
      </c>
      <c r="D7" s="9" t="s">
        <v>8</v>
      </c>
      <c r="E7" s="15">
        <v>2645</v>
      </c>
      <c r="F7" s="15">
        <v>2721</v>
      </c>
      <c r="G7" s="15">
        <v>2742</v>
      </c>
      <c r="H7" s="15">
        <v>2959</v>
      </c>
      <c r="I7" s="15">
        <v>2956</v>
      </c>
      <c r="J7" s="34"/>
    </row>
    <row r="8" spans="2:10" ht="13.2">
      <c r="B8" s="27"/>
      <c r="C8" s="9"/>
      <c r="D8" s="9" t="s">
        <v>9</v>
      </c>
      <c r="E8" s="15">
        <v>4250</v>
      </c>
      <c r="F8" s="15">
        <v>4259</v>
      </c>
      <c r="G8" s="15">
        <v>4243</v>
      </c>
      <c r="H8" s="15">
        <v>3300</v>
      </c>
      <c r="I8" s="18">
        <v>4765</v>
      </c>
      <c r="J8" s="35"/>
    </row>
    <row r="9" spans="2:10" ht="13.2">
      <c r="B9" s="27"/>
      <c r="C9" s="9"/>
      <c r="D9" s="9" t="s">
        <v>10</v>
      </c>
      <c r="E9" s="15">
        <v>1599</v>
      </c>
      <c r="F9" s="15">
        <v>1604</v>
      </c>
      <c r="G9" s="15">
        <v>1608</v>
      </c>
      <c r="H9" s="15">
        <v>1767</v>
      </c>
      <c r="I9" s="15">
        <v>1771</v>
      </c>
      <c r="J9" s="34"/>
    </row>
    <row r="10" spans="2:10" ht="13.2">
      <c r="B10" s="27"/>
      <c r="C10" s="9"/>
      <c r="D10" s="9" t="s">
        <v>11</v>
      </c>
      <c r="E10" s="15">
        <v>4685</v>
      </c>
      <c r="F10" s="15">
        <v>4685</v>
      </c>
      <c r="G10" s="15">
        <v>4680</v>
      </c>
      <c r="H10" s="15">
        <v>4841</v>
      </c>
      <c r="I10" s="15">
        <v>4836</v>
      </c>
      <c r="J10" s="34"/>
    </row>
    <row r="11" spans="2:10" ht="13.2">
      <c r="B11" s="25"/>
      <c r="C11" s="9"/>
      <c r="D11" s="9" t="s">
        <v>12</v>
      </c>
      <c r="E11" s="15">
        <v>4586</v>
      </c>
      <c r="F11" s="15">
        <v>4609</v>
      </c>
      <c r="G11" s="15">
        <v>4606</v>
      </c>
      <c r="H11" s="15">
        <v>4798</v>
      </c>
      <c r="I11" s="15">
        <v>4811</v>
      </c>
      <c r="J11" s="34"/>
    </row>
    <row r="12" spans="2:10" ht="13.2">
      <c r="B12" s="25"/>
      <c r="C12" s="10"/>
      <c r="D12" s="10" t="s">
        <v>13</v>
      </c>
      <c r="E12" s="16">
        <v>4641</v>
      </c>
      <c r="F12" s="16">
        <v>4635</v>
      </c>
      <c r="G12" s="16">
        <v>4618</v>
      </c>
      <c r="H12" s="16">
        <v>4835</v>
      </c>
      <c r="I12" s="16">
        <v>4825</v>
      </c>
      <c r="J12" s="34"/>
    </row>
    <row r="13" spans="2:10" ht="13.2">
      <c r="B13" s="28"/>
      <c r="C13" s="11" t="s">
        <v>14</v>
      </c>
      <c r="D13" s="11" t="s">
        <v>9</v>
      </c>
      <c r="E13" s="12">
        <f>28345/E6</f>
        <v>0.15213809168540773</v>
      </c>
      <c r="F13" s="12">
        <f>26862/F6</f>
        <v>0.16126069338135976</v>
      </c>
      <c r="G13" s="12">
        <f>23529/G6</f>
        <v>0.16309230044084622</v>
      </c>
      <c r="H13" s="12">
        <f>24849/H6</f>
        <v>0.17159963537926082</v>
      </c>
      <c r="I13" s="12">
        <f>23340/I6</f>
        <v>0.1737421559213024</v>
      </c>
      <c r="J13" s="34"/>
    </row>
    <row r="14" spans="2:10" ht="13.2">
      <c r="B14" s="28"/>
      <c r="C14" s="9"/>
      <c r="D14" s="9" t="s">
        <v>10</v>
      </c>
      <c r="E14" s="12">
        <f>118939/E6</f>
        <v>0.63838957442126332</v>
      </c>
      <c r="F14" s="12">
        <f>102241/F6</f>
        <v>0.61378358096953323</v>
      </c>
      <c r="G14" s="12">
        <f>87413/G6</f>
        <v>0.6059070618570993</v>
      </c>
      <c r="H14" s="12">
        <f>88063/H6</f>
        <v>0.60813629081266229</v>
      </c>
      <c r="I14" s="12">
        <f>81714/I6</f>
        <v>0.60827620089774226</v>
      </c>
      <c r="J14" s="34"/>
    </row>
    <row r="15" spans="2:10" ht="13.2">
      <c r="B15" s="28"/>
      <c r="C15" s="9"/>
      <c r="D15" s="9" t="s">
        <v>11</v>
      </c>
      <c r="E15" s="12">
        <f>25467/E6</f>
        <v>0.1366908019386939</v>
      </c>
      <c r="F15" s="12">
        <f>23717/F6</f>
        <v>0.14238030917004352</v>
      </c>
      <c r="G15" s="12">
        <f>21365/G6</f>
        <v>0.14809243907172762</v>
      </c>
      <c r="H15" s="12">
        <f>21020/H6</f>
        <v>0.14515772609248107</v>
      </c>
      <c r="I15" s="12">
        <f>19996/I6</f>
        <v>0.14884953512435145</v>
      </c>
      <c r="J15" s="34"/>
    </row>
    <row r="16" spans="2:10" ht="13.2">
      <c r="B16" s="28"/>
      <c r="C16" s="9"/>
      <c r="D16" s="9" t="s">
        <v>12</v>
      </c>
      <c r="E16" s="12">
        <f>1556/E6</f>
        <v>8.3516271180982329E-3</v>
      </c>
      <c r="F16" s="12">
        <f>1595/F6</f>
        <v>9.5752663965180847E-3</v>
      </c>
      <c r="G16" s="12">
        <f>1582/G6</f>
        <v>1.0965702719937893E-2</v>
      </c>
      <c r="H16" s="12">
        <f>1714/H6</f>
        <v>1.183636263189879E-2</v>
      </c>
      <c r="I16" s="12">
        <f>1747/I6</f>
        <v>1.3004607814675034E-2</v>
      </c>
      <c r="J16" s="34"/>
    </row>
    <row r="17" spans="2:10" ht="13.2">
      <c r="B17" s="28"/>
      <c r="C17" s="8"/>
      <c r="D17" s="8" t="s">
        <v>13</v>
      </c>
      <c r="E17" s="13">
        <f>12004/E6</f>
        <v>6.4429904836536753E-2</v>
      </c>
      <c r="F17" s="13">
        <f>12160/F6</f>
        <v>7.3000150082545401E-2</v>
      </c>
      <c r="G17" s="13">
        <f>10379/G6</f>
        <v>7.1942495910388995E-2</v>
      </c>
      <c r="H17" s="13">
        <f>9162/H6</f>
        <v>6.3269985083697036E-2</v>
      </c>
      <c r="I17" s="13">
        <f>7363/I6</f>
        <v>5.4809918339697922E-2</v>
      </c>
      <c r="J17" s="34"/>
    </row>
    <row r="18" spans="2:10" ht="13.2">
      <c r="B18" s="28"/>
      <c r="C18" s="11" t="s">
        <v>15</v>
      </c>
      <c r="D18" s="11" t="s">
        <v>16</v>
      </c>
      <c r="E18" s="12">
        <v>0.48499999999999999</v>
      </c>
      <c r="F18" s="12">
        <v>0.46500000000000002</v>
      </c>
      <c r="G18" s="12">
        <v>0.45400000000000001</v>
      </c>
      <c r="H18" s="12">
        <v>0.45400000000000001</v>
      </c>
      <c r="I18" s="12">
        <v>0.45800000000000002</v>
      </c>
      <c r="J18" s="34"/>
    </row>
    <row r="19" spans="2:10" ht="13.2">
      <c r="B19" s="28"/>
      <c r="C19" s="9"/>
      <c r="D19" s="9" t="s">
        <v>17</v>
      </c>
      <c r="E19" s="12">
        <v>0.217</v>
      </c>
      <c r="F19" s="12">
        <v>0.216</v>
      </c>
      <c r="G19" s="12">
        <v>0.21</v>
      </c>
      <c r="H19" s="12">
        <v>0.20899999999999999</v>
      </c>
      <c r="I19" s="12">
        <v>0.20499999999999999</v>
      </c>
      <c r="J19" s="34"/>
    </row>
    <row r="20" spans="2:10" ht="13.2">
      <c r="B20" s="25"/>
      <c r="C20" s="10"/>
      <c r="D20" s="10" t="s">
        <v>18</v>
      </c>
      <c r="E20" s="13">
        <v>0.28999999999999998</v>
      </c>
      <c r="F20" s="13">
        <v>0.317</v>
      </c>
      <c r="G20" s="13">
        <v>0.34</v>
      </c>
      <c r="H20" s="13">
        <v>0.34</v>
      </c>
      <c r="I20" s="13">
        <f>1-I19-I18</f>
        <v>0.33700000000000002</v>
      </c>
      <c r="J20" s="34"/>
    </row>
    <row r="21" spans="2:10" ht="13.2">
      <c r="B21" s="28"/>
      <c r="C21" s="11" t="s">
        <v>19</v>
      </c>
      <c r="D21" s="11" t="s">
        <v>20</v>
      </c>
      <c r="E21" s="12">
        <v>0.28199999999999997</v>
      </c>
      <c r="F21" s="12">
        <v>0.27700000000000002</v>
      </c>
      <c r="G21" s="12">
        <v>0.26800000000000002</v>
      </c>
      <c r="H21" s="12">
        <v>0.26300000000000001</v>
      </c>
      <c r="I21" s="12">
        <v>0.25900000000000001</v>
      </c>
      <c r="J21" s="34"/>
    </row>
    <row r="22" spans="2:10" ht="13.2">
      <c r="B22" s="28"/>
      <c r="C22" s="9"/>
      <c r="D22" s="9" t="s">
        <v>21</v>
      </c>
      <c r="E22" s="12">
        <v>0.379</v>
      </c>
      <c r="F22" s="12">
        <v>0.39</v>
      </c>
      <c r="G22" s="12">
        <v>0.39800000000000002</v>
      </c>
      <c r="H22" s="12">
        <v>0.40400000000000003</v>
      </c>
      <c r="I22" s="12">
        <v>0.40600000000000003</v>
      </c>
      <c r="J22" s="34"/>
    </row>
    <row r="23" spans="2:10" ht="13.2">
      <c r="B23" s="28"/>
      <c r="C23" s="8"/>
      <c r="D23" s="8" t="s">
        <v>22</v>
      </c>
      <c r="E23" s="13">
        <v>0.33900000000000002</v>
      </c>
      <c r="F23" s="13">
        <v>0.33400000000000002</v>
      </c>
      <c r="G23" s="13">
        <v>0.33400000000000002</v>
      </c>
      <c r="H23" s="13">
        <v>0.33500000000000002</v>
      </c>
      <c r="I23" s="13">
        <v>0.33400000000000002</v>
      </c>
      <c r="J23" s="34"/>
    </row>
    <row r="24" spans="2:10" ht="13.2">
      <c r="B24" s="28"/>
      <c r="C24" s="11" t="s">
        <v>30</v>
      </c>
      <c r="D24" s="11" t="s">
        <v>31</v>
      </c>
      <c r="E24" s="29">
        <v>30.5</v>
      </c>
      <c r="F24" s="29">
        <v>30.3</v>
      </c>
      <c r="G24" s="29">
        <v>30.2</v>
      </c>
      <c r="H24" s="29">
        <v>30</v>
      </c>
      <c r="I24" s="29">
        <v>30.2</v>
      </c>
      <c r="J24" s="34"/>
    </row>
    <row r="25" spans="2:10" ht="13.2">
      <c r="B25" s="28"/>
      <c r="C25" s="11"/>
      <c r="D25" s="11" t="s">
        <v>23</v>
      </c>
      <c r="E25" s="12">
        <v>0.17299999999999999</v>
      </c>
      <c r="F25" s="12">
        <v>0.17199999999999999</v>
      </c>
      <c r="G25" s="12">
        <v>0.17299999999999999</v>
      </c>
      <c r="H25" s="12">
        <v>0.17299999999999999</v>
      </c>
      <c r="I25" s="12">
        <v>0.17</v>
      </c>
      <c r="J25" s="34"/>
    </row>
    <row r="26" spans="2:10" ht="13.2">
      <c r="B26" s="28"/>
      <c r="C26" s="9"/>
      <c r="D26" s="11" t="s">
        <v>24</v>
      </c>
      <c r="E26" s="12">
        <v>0.54700000000000004</v>
      </c>
      <c r="F26" s="12">
        <v>0.57099999999999995</v>
      </c>
      <c r="G26" s="12">
        <v>0.59199999999999997</v>
      </c>
      <c r="H26" s="12">
        <v>0.6</v>
      </c>
      <c r="I26" s="12">
        <v>0.623</v>
      </c>
      <c r="J26" s="34"/>
    </row>
    <row r="27" spans="2:10" ht="13.2">
      <c r="B27" s="28"/>
      <c r="C27" s="9"/>
      <c r="D27" s="11" t="s">
        <v>25</v>
      </c>
      <c r="E27" s="15">
        <v>1416</v>
      </c>
      <c r="F27" s="15">
        <v>1388</v>
      </c>
      <c r="G27" s="15">
        <v>1482</v>
      </c>
      <c r="H27" s="15">
        <f>(144808*0.6*2532)/144808</f>
        <v>1519.2</v>
      </c>
      <c r="I27" s="15">
        <f>2719*I26</f>
        <v>1693.9369999999999</v>
      </c>
      <c r="J27" s="34"/>
    </row>
    <row r="28" spans="2:10" ht="13.2">
      <c r="B28" s="28"/>
      <c r="C28" s="9"/>
      <c r="D28" s="9" t="s">
        <v>26</v>
      </c>
      <c r="E28" s="12">
        <v>0.79500000000000004</v>
      </c>
      <c r="F28" s="12">
        <v>0.81399999999999995</v>
      </c>
      <c r="G28" s="12">
        <v>0.83299999999999996</v>
      </c>
      <c r="H28" s="12">
        <v>0.81299999999999994</v>
      </c>
      <c r="I28" s="12">
        <v>0.82499999999999996</v>
      </c>
      <c r="J28" s="34"/>
    </row>
    <row r="29" spans="2:10" ht="13.2">
      <c r="B29" s="28"/>
      <c r="C29" s="30"/>
      <c r="D29" s="8" t="s">
        <v>32</v>
      </c>
      <c r="E29" s="16">
        <v>15665</v>
      </c>
      <c r="F29" s="16">
        <v>16335</v>
      </c>
      <c r="G29" s="16">
        <v>17460</v>
      </c>
      <c r="H29" s="16">
        <v>17237</v>
      </c>
      <c r="I29" s="16">
        <v>17753</v>
      </c>
      <c r="J29" s="34"/>
    </row>
    <row r="30" spans="2:10" ht="14.25" customHeight="1">
      <c r="B30" s="28"/>
      <c r="C30" s="17" t="s">
        <v>33</v>
      </c>
      <c r="D30" s="17" t="s">
        <v>34</v>
      </c>
      <c r="E30" s="12">
        <v>0.77800000000000002</v>
      </c>
      <c r="F30" s="12">
        <v>0.76500000000000001</v>
      </c>
      <c r="G30" s="12">
        <v>0.752</v>
      </c>
      <c r="H30" s="12">
        <v>0.74099999999999999</v>
      </c>
      <c r="I30" s="12">
        <v>0.73799999999999999</v>
      </c>
      <c r="J30" s="34"/>
    </row>
    <row r="31" spans="2:10" ht="13.2">
      <c r="B31" s="28"/>
      <c r="C31" s="11"/>
      <c r="D31" s="11" t="s">
        <v>35</v>
      </c>
      <c r="E31" s="15">
        <v>553</v>
      </c>
      <c r="F31" s="15">
        <v>591</v>
      </c>
      <c r="G31" s="15">
        <v>634</v>
      </c>
      <c r="H31" s="15">
        <v>709</v>
      </c>
      <c r="I31" s="15">
        <v>727</v>
      </c>
      <c r="J31" s="34"/>
    </row>
    <row r="32" spans="2:10" ht="13.2">
      <c r="B32" s="28"/>
      <c r="C32" s="11"/>
      <c r="D32" s="31" t="s">
        <v>36</v>
      </c>
      <c r="E32" s="16">
        <v>2286</v>
      </c>
      <c r="F32" s="16">
        <v>2319</v>
      </c>
      <c r="G32" s="16">
        <v>2367</v>
      </c>
      <c r="H32" s="16">
        <v>2475</v>
      </c>
      <c r="I32" s="16">
        <v>2494</v>
      </c>
      <c r="J32" s="34"/>
    </row>
    <row r="33" spans="2:10" ht="13.2">
      <c r="B33" s="28"/>
      <c r="C33" s="17" t="s">
        <v>27</v>
      </c>
      <c r="D33" s="17" t="s">
        <v>28</v>
      </c>
      <c r="E33" s="14">
        <v>2.2999999999999998</v>
      </c>
      <c r="F33" s="14">
        <v>2.2999999999999998</v>
      </c>
      <c r="G33" s="14">
        <v>2.2999999999999998</v>
      </c>
      <c r="H33" s="14">
        <v>2.2999999999999998</v>
      </c>
      <c r="I33" s="14">
        <v>2.2999999999999998</v>
      </c>
      <c r="J33" s="34"/>
    </row>
    <row r="34" spans="2:10" ht="13.2">
      <c r="B34" s="28"/>
      <c r="C34" s="11"/>
      <c r="D34" s="11" t="s">
        <v>29</v>
      </c>
      <c r="E34" s="31">
        <v>1.1000000000000001</v>
      </c>
      <c r="F34" s="31">
        <v>1.1000000000000001</v>
      </c>
      <c r="G34" s="31">
        <v>1.1000000000000001</v>
      </c>
      <c r="H34" s="31">
        <v>1.1000000000000001</v>
      </c>
      <c r="I34" s="31">
        <v>1.1000000000000001</v>
      </c>
      <c r="J34" s="34"/>
    </row>
    <row r="35" spans="2:10" ht="6" customHeight="1" thickBot="1">
      <c r="B35" s="19"/>
      <c r="C35" s="20"/>
      <c r="D35" s="20"/>
      <c r="E35" s="21"/>
      <c r="F35" s="21"/>
      <c r="G35" s="21"/>
      <c r="H35" s="21"/>
      <c r="I35" s="21"/>
      <c r="J35" s="36"/>
    </row>
    <row r="36" spans="2:10" ht="6" customHeight="1" thickTop="1">
      <c r="B36" s="22"/>
      <c r="C36" s="22"/>
      <c r="D36" s="22"/>
      <c r="E36" s="23"/>
      <c r="F36" s="23"/>
      <c r="G36" s="23"/>
      <c r="H36" s="23"/>
      <c r="I36" s="22"/>
    </row>
  </sheetData>
  <printOptions horizontalCentered="1"/>
  <pageMargins left="1" right="1" top="1" bottom="0.2" header="0.25" footer="0.25"/>
  <pageSetup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2.6b Char Elig Ind</vt:lpstr>
      <vt:lpstr>'T 2.6b Char Elig Ind'!Print_Area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dcterms:created xsi:type="dcterms:W3CDTF">2019-12-17T20:02:47Z</dcterms:created>
  <dcterms:modified xsi:type="dcterms:W3CDTF">2020-01-31T21:03:37Z</dcterms:modified>
</cp:coreProperties>
</file>